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<sst xmlns="http://schemas.openxmlformats.org/spreadsheetml/2006/main" count="459" uniqueCount="99">
  <si>
    <t>Note:  Example shown at bottom</t>
  </si>
  <si>
    <t>Participant pair #</t>
  </si>
  <si>
    <t>Group #</t>
  </si>
  <si>
    <t>(1=cellphone, 2 = cellphone w/ tones)</t>
  </si>
  <si>
    <t>Location #1</t>
  </si>
  <si>
    <t>Data start -- 300 meters prior</t>
  </si>
  <si>
    <t>200 m prior</t>
  </si>
  <si>
    <t>100 m prior</t>
  </si>
  <si>
    <t>50 m prior</t>
  </si>
  <si>
    <t>10 m prior</t>
  </si>
  <si>
    <t>Hazard location</t>
  </si>
  <si>
    <t>50 m after</t>
  </si>
  <si>
    <t>Accel off</t>
  </si>
  <si>
    <t>Brake on</t>
  </si>
  <si>
    <t>Crash?</t>
  </si>
  <si>
    <t>ODO = 4170</t>
  </si>
  <si>
    <t>ODO = 4270</t>
  </si>
  <si>
    <t>ODO = 4370</t>
  </si>
  <si>
    <t>ODO = 4420</t>
  </si>
  <si>
    <t>ODO = 4460</t>
  </si>
  <si>
    <t>ODO = 4470</t>
  </si>
  <si>
    <t>ODO = 4520</t>
  </si>
  <si>
    <t>ODO =</t>
  </si>
  <si>
    <t>Accel RT</t>
  </si>
  <si>
    <t>Accel TTC</t>
  </si>
  <si>
    <t>Accel DTC</t>
  </si>
  <si>
    <t>Brake RT</t>
  </si>
  <si>
    <t>BrakeTTC</t>
  </si>
  <si>
    <t>BrakeDTC</t>
  </si>
  <si>
    <t>Time</t>
  </si>
  <si>
    <t>Speed</t>
  </si>
  <si>
    <t>yes or no</t>
  </si>
  <si>
    <t>(sec)</t>
  </si>
  <si>
    <t>(meters)</t>
  </si>
  <si>
    <t>no</t>
  </si>
  <si>
    <t xml:space="preserve">min </t>
  </si>
  <si>
    <t>sec</t>
  </si>
  <si>
    <t xml:space="preserve">Approx video start time: </t>
  </si>
  <si>
    <t>Conversation transcription:</t>
  </si>
  <si>
    <t>(actual time at SH2 sign)</t>
  </si>
  <si>
    <t>Conversation period ends 30 sec later</t>
  </si>
  <si>
    <t># of driver</t>
  </si>
  <si>
    <t># of cnvrsr</t>
  </si>
  <si>
    <t>Mean driver</t>
  </si>
  <si>
    <t>Mean Convrsr</t>
  </si>
  <si>
    <t>utterances</t>
  </si>
  <si>
    <t>words</t>
  </si>
  <si>
    <t>pauses</t>
  </si>
  <si>
    <t>Utter. length</t>
  </si>
  <si>
    <t>Location #2</t>
  </si>
  <si>
    <t>ODO = 6260</t>
  </si>
  <si>
    <t>ODO = 6360</t>
  </si>
  <si>
    <t>ODO = 6460</t>
  </si>
  <si>
    <t>ODO = 6510</t>
  </si>
  <si>
    <t>ODO = 6550</t>
  </si>
  <si>
    <t>ODO = 6560</t>
  </si>
  <si>
    <t>ODO = 6610</t>
  </si>
  <si>
    <t>Location #3</t>
  </si>
  <si>
    <t>ODO = 10500</t>
  </si>
  <si>
    <t>ODO = 10600</t>
  </si>
  <si>
    <t>ODO = 10700</t>
  </si>
  <si>
    <t>ODO = 10750</t>
  </si>
  <si>
    <t>ODO = 10790</t>
  </si>
  <si>
    <t>ODO = 10800</t>
  </si>
  <si>
    <t>ODO = 10850</t>
  </si>
  <si>
    <t>Location #4</t>
  </si>
  <si>
    <t>ODO = 20100</t>
  </si>
  <si>
    <t>ODO = 20200</t>
  </si>
  <si>
    <t>ODO = 20300</t>
  </si>
  <si>
    <t>ODO = 20350</t>
  </si>
  <si>
    <t>ODO = 20390</t>
  </si>
  <si>
    <t>ODO = 20400</t>
  </si>
  <si>
    <t>ODO = 20570</t>
  </si>
  <si>
    <t>Location #5</t>
  </si>
  <si>
    <t>ODO = 23600</t>
  </si>
  <si>
    <t>ODO = 23700</t>
  </si>
  <si>
    <t>ODO = 23800</t>
  </si>
  <si>
    <t>ODO = 23850</t>
  </si>
  <si>
    <t>ODO = 23890</t>
  </si>
  <si>
    <t>ODO = 23900</t>
  </si>
  <si>
    <t>ODO = 24030</t>
  </si>
  <si>
    <t>Here's an example filled out from the data file shown below</t>
  </si>
  <si>
    <t>Example</t>
  </si>
  <si>
    <t>Meters prior to hazard =&gt;</t>
  </si>
  <si>
    <t>300m prior</t>
  </si>
  <si>
    <t>200m prior</t>
  </si>
  <si>
    <t>100m prior</t>
  </si>
  <si>
    <t>50m prior</t>
  </si>
  <si>
    <t>10m prior</t>
  </si>
  <si>
    <t>50m after</t>
  </si>
  <si>
    <t>Conversor "…New Zealand bands like (pause)  Che Fu."  Driver "I like… (pause)  Oh sh_t"  Conversor "It’s a one-lane bridge! (laughs)"  Driver "Oh, I didn't even realise it was a one lane bridge, Ooops.(laughs)"</t>
  </si>
  <si>
    <t>Example data file (partial) ==&gt;</t>
  </si>
  <si>
    <t>100m prior =&gt;</t>
  </si>
  <si>
    <t>Example graph</t>
  </si>
  <si>
    <t>Accel off =&gt;</t>
  </si>
  <si>
    <t>50m prior=&gt;</t>
  </si>
  <si>
    <t>Brake on =&gt;</t>
  </si>
  <si>
    <t>10m prior=&gt;</t>
  </si>
  <si>
    <t>Hazard =&gt;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</si>
</sst>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0.00"/>
  </numFmts>
  <fonts count="5">
    <font>
      <sz val="10"/>
      <name val="Arial"/>
      <family val="2"/>
    </font>
    <font>
      <b/>
      <sz val="10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0" borderId="3" xfId="0" applyBorder="1" applyAlignment="1">
      <alignment/>
    </xf>
    <xf numFmtId="164" fontId="1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0" xfId="0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0" xfId="0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4" borderId="11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0" borderId="12" xfId="0" applyBorder="1" applyAlignment="1">
      <alignment/>
    </xf>
    <xf numFmtId="164" fontId="0" fillId="3" borderId="13" xfId="0" applyFont="1" applyFill="1" applyBorder="1" applyAlignment="1">
      <alignment/>
    </xf>
    <xf numFmtId="164" fontId="0" fillId="3" borderId="14" xfId="0" applyFont="1" applyFill="1" applyBorder="1" applyAlignment="1">
      <alignment/>
    </xf>
    <xf numFmtId="164" fontId="0" fillId="3" borderId="15" xfId="0" applyFont="1" applyFill="1" applyBorder="1" applyAlignment="1">
      <alignment/>
    </xf>
    <xf numFmtId="164" fontId="0" fillId="4" borderId="16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4" borderId="17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8" xfId="0" applyFont="1" applyBorder="1" applyAlignment="1">
      <alignment/>
    </xf>
    <xf numFmtId="165" fontId="0" fillId="0" borderId="19" xfId="0" applyNumberFormat="1" applyBorder="1" applyAlignment="1">
      <alignment/>
    </xf>
    <xf numFmtId="164" fontId="0" fillId="3" borderId="7" xfId="0" applyFill="1" applyBorder="1" applyAlignment="1">
      <alignment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3" borderId="9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0" xfId="0" applyNumberFormat="1" applyFill="1" applyBorder="1" applyAlignment="1">
      <alignment/>
    </xf>
    <xf numFmtId="166" fontId="0" fillId="3" borderId="20" xfId="0" applyNumberFormat="1" applyFill="1" applyBorder="1" applyAlignment="1">
      <alignment/>
    </xf>
    <xf numFmtId="164" fontId="0" fillId="3" borderId="21" xfId="0" applyFont="1" applyFill="1" applyBorder="1" applyAlignment="1">
      <alignment/>
    </xf>
    <xf numFmtId="164" fontId="0" fillId="3" borderId="22" xfId="0" applyFill="1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3" borderId="12" xfId="0" applyFill="1" applyBorder="1" applyAlignment="1">
      <alignment/>
    </xf>
    <xf numFmtId="164" fontId="0" fillId="3" borderId="24" xfId="0" applyFont="1" applyFill="1" applyBorder="1" applyAlignment="1">
      <alignment/>
    </xf>
    <xf numFmtId="164" fontId="0" fillId="3" borderId="25" xfId="0" applyFill="1" applyBorder="1" applyAlignment="1">
      <alignment/>
    </xf>
    <xf numFmtId="164" fontId="0" fillId="3" borderId="26" xfId="0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10" xfId="0" applyFont="1" applyFill="1" applyBorder="1" applyAlignment="1">
      <alignment/>
    </xf>
    <xf numFmtId="164" fontId="0" fillId="3" borderId="13" xfId="0" applyFont="1" applyFill="1" applyBorder="1" applyAlignment="1">
      <alignment horizontal="center"/>
    </xf>
    <xf numFmtId="164" fontId="0" fillId="3" borderId="27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0" fillId="4" borderId="28" xfId="0" applyFont="1" applyFill="1" applyBorder="1" applyAlignment="1">
      <alignment/>
    </xf>
    <xf numFmtId="164" fontId="0" fillId="0" borderId="19" xfId="0" applyBorder="1" applyAlignment="1">
      <alignment/>
    </xf>
    <xf numFmtId="167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1" xfId="0" applyFill="1" applyBorder="1" applyAlignment="1">
      <alignment/>
    </xf>
    <xf numFmtId="164" fontId="0" fillId="0" borderId="11" xfId="0" applyBorder="1" applyAlignment="1">
      <alignment/>
    </xf>
    <xf numFmtId="164" fontId="0" fillId="0" borderId="2" xfId="0" applyBorder="1" applyAlignment="1">
      <alignment/>
    </xf>
    <xf numFmtId="164" fontId="0" fillId="5" borderId="29" xfId="0" applyFont="1" applyFill="1" applyBorder="1" applyAlignment="1">
      <alignment/>
    </xf>
    <xf numFmtId="164" fontId="0" fillId="0" borderId="17" xfId="0" applyBorder="1" applyAlignment="1">
      <alignment/>
    </xf>
    <xf numFmtId="164" fontId="0" fillId="0" borderId="16" xfId="0" applyBorder="1" applyAlignment="1">
      <alignment/>
    </xf>
    <xf numFmtId="165" fontId="0" fillId="0" borderId="4" xfId="0" applyNumberFormat="1" applyBorder="1" applyAlignment="1">
      <alignment/>
    </xf>
    <xf numFmtId="164" fontId="0" fillId="3" borderId="29" xfId="0" applyFill="1" applyBorder="1" applyAlignment="1">
      <alignment/>
    </xf>
    <xf numFmtId="164" fontId="0" fillId="3" borderId="16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3" borderId="30" xfId="0" applyFont="1" applyFill="1" applyBorder="1" applyAlignment="1">
      <alignment/>
    </xf>
    <xf numFmtId="164" fontId="0" fillId="0" borderId="31" xfId="0" applyBorder="1" applyAlignment="1">
      <alignment/>
    </xf>
    <xf numFmtId="164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Speed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Sheet1!$G$82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Sheet1!$F$80,Sheet1!$I$80,Sheet1!$L$80,Sheet1!$O$80,Sheet1!$R$80,Sheet1!$U$80,Sheet1!$X$80</c:f>
              <c:strCache/>
            </c:strRef>
          </c:cat>
          <c:val>
            <c:numRef>
              <c:f>Sheet1!$G$83,Sheet1!$J$83,Sheet1!$M$83,Sheet1!$P$83,Sheet1!$S$83,Sheet1!$V$83,Sheet1!$Y$83</c:f>
              <c:numCache/>
            </c:numRef>
          </c:val>
          <c:smooth val="1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7026"/>
        <c:crosses val="autoZero"/>
        <c:auto val="1"/>
        <c:lblOffset val="100"/>
        <c:noMultiLvlLbl val="0"/>
      </c:catAx>
      <c:valAx>
        <c:axId val="6114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Driver speed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91</xdr:row>
      <xdr:rowOff>19050</xdr:rowOff>
    </xdr:from>
    <xdr:to>
      <xdr:col>25</xdr:col>
      <xdr:colOff>257175</xdr:colOff>
      <xdr:row>154</xdr:row>
      <xdr:rowOff>161925</xdr:rowOff>
    </xdr:to>
    <xdr:pic>
      <xdr:nvPicPr>
        <xdr:cNvPr id="1" name="example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459325"/>
          <a:ext cx="8591550" cy="10648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103</xdr:row>
      <xdr:rowOff>57150</xdr:rowOff>
    </xdr:from>
    <xdr:to>
      <xdr:col>9</xdr:col>
      <xdr:colOff>438150</xdr:colOff>
      <xdr:row>128</xdr:row>
      <xdr:rowOff>0</xdr:rowOff>
    </xdr:to>
    <xdr:graphicFrame>
      <xdr:nvGraphicFramePr>
        <xdr:cNvPr id="2" name="Chart 2"/>
        <xdr:cNvGraphicFramePr/>
      </xdr:nvGraphicFramePr>
      <xdr:xfrm>
        <a:off x="19050" y="19554825"/>
        <a:ext cx="60102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workbookViewId="0" topLeftCell="AD61">
      <selection activeCell="AH73" sqref="AH73"/>
    </sheetView>
  </sheetViews>
  <sheetFormatPr defaultColWidth="9.140625" defaultRowHeight="12.75"/>
  <cols>
    <col min="1" max="1" width="10.7109375" style="0" customWidth="1"/>
    <col min="35" max="35" width="11.8515625" style="0" customWidth="1"/>
    <col min="36" max="36" width="11.7109375" style="0" customWidth="1"/>
    <col min="37" max="37" width="10.421875" style="0" customWidth="1"/>
  </cols>
  <sheetData>
    <row r="1" spans="6:8" ht="15.75">
      <c r="F1" s="1" t="s">
        <v>0</v>
      </c>
      <c r="G1" s="1"/>
      <c r="H1" s="1"/>
    </row>
    <row r="2" spans="1:3" ht="15.75">
      <c r="A2" s="2" t="s">
        <v>1</v>
      </c>
      <c r="B2" s="3"/>
      <c r="C2" s="4">
        <v>18</v>
      </c>
    </row>
    <row r="3" spans="1:3" ht="15.75">
      <c r="A3" s="5" t="s">
        <v>2</v>
      </c>
      <c r="B3" s="6"/>
      <c r="C3" s="4">
        <v>2</v>
      </c>
    </row>
    <row r="4" ht="15.75">
      <c r="A4" t="s">
        <v>3</v>
      </c>
    </row>
    <row r="6" spans="1:42" ht="15.75">
      <c r="A6" s="7" t="s">
        <v>4</v>
      </c>
      <c r="B6" s="8"/>
      <c r="C6" s="8"/>
      <c r="D6" s="8"/>
      <c r="E6" s="8"/>
      <c r="F6" s="8" t="s">
        <v>5</v>
      </c>
      <c r="G6" s="8"/>
      <c r="H6" s="8"/>
      <c r="I6" s="8" t="s">
        <v>6</v>
      </c>
      <c r="J6" s="8"/>
      <c r="K6" s="8"/>
      <c r="L6" s="8" t="s">
        <v>7</v>
      </c>
      <c r="M6" s="8"/>
      <c r="N6" s="8"/>
      <c r="O6" s="8" t="s">
        <v>8</v>
      </c>
      <c r="P6" s="8"/>
      <c r="Q6" s="8"/>
      <c r="R6" s="8" t="s">
        <v>9</v>
      </c>
      <c r="S6" s="8"/>
      <c r="T6" s="8"/>
      <c r="U6" s="8" t="s">
        <v>10</v>
      </c>
      <c r="V6" s="8"/>
      <c r="W6" s="8"/>
      <c r="X6" s="8" t="s">
        <v>11</v>
      </c>
      <c r="Y6" s="8"/>
      <c r="Z6" s="8"/>
      <c r="AA6" s="8" t="s">
        <v>12</v>
      </c>
      <c r="AB6" s="8"/>
      <c r="AC6" s="8"/>
      <c r="AD6" s="8" t="s">
        <v>13</v>
      </c>
      <c r="AE6" s="8"/>
      <c r="AF6" s="8"/>
      <c r="AG6" s="8" t="s">
        <v>14</v>
      </c>
      <c r="AH6" s="8"/>
      <c r="AI6" s="8"/>
      <c r="AJ6" s="8"/>
      <c r="AK6" s="8"/>
      <c r="AL6" s="8"/>
      <c r="AM6" s="8"/>
      <c r="AN6" s="8"/>
      <c r="AO6" s="8"/>
      <c r="AP6" s="9"/>
    </row>
    <row r="7" spans="1:42" ht="15.75">
      <c r="A7" s="10"/>
      <c r="B7" s="11"/>
      <c r="C7" s="11"/>
      <c r="D7" s="11"/>
      <c r="E7" s="11"/>
      <c r="F7" s="12" t="s">
        <v>15</v>
      </c>
      <c r="G7" s="3"/>
      <c r="H7" s="11"/>
      <c r="I7" s="12" t="s">
        <v>16</v>
      </c>
      <c r="J7" s="3"/>
      <c r="K7" s="11"/>
      <c r="L7" s="12" t="s">
        <v>17</v>
      </c>
      <c r="M7" s="3"/>
      <c r="N7" s="11"/>
      <c r="O7" s="12" t="s">
        <v>18</v>
      </c>
      <c r="P7" s="3"/>
      <c r="Q7" s="11"/>
      <c r="R7" s="12" t="s">
        <v>19</v>
      </c>
      <c r="S7" s="3"/>
      <c r="T7" s="11"/>
      <c r="U7" s="12" t="s">
        <v>20</v>
      </c>
      <c r="V7" s="3"/>
      <c r="W7" s="11"/>
      <c r="X7" s="12" t="s">
        <v>21</v>
      </c>
      <c r="Y7" s="3"/>
      <c r="Z7" s="11"/>
      <c r="AA7" s="12" t="s">
        <v>22</v>
      </c>
      <c r="AB7" s="4">
        <v>0</v>
      </c>
      <c r="AC7" s="11"/>
      <c r="AD7" s="12" t="s">
        <v>22</v>
      </c>
      <c r="AE7" s="4">
        <v>0</v>
      </c>
      <c r="AF7" s="11"/>
      <c r="AG7" s="13"/>
      <c r="AH7" s="11"/>
      <c r="AI7" s="14" t="s">
        <v>23</v>
      </c>
      <c r="AJ7" s="15" t="s">
        <v>24</v>
      </c>
      <c r="AK7" s="16" t="s">
        <v>25</v>
      </c>
      <c r="AL7" s="11"/>
      <c r="AM7" s="14" t="s">
        <v>26</v>
      </c>
      <c r="AN7" s="15" t="s">
        <v>27</v>
      </c>
      <c r="AO7" s="16" t="s">
        <v>28</v>
      </c>
      <c r="AP7" s="17"/>
    </row>
    <row r="8" spans="1:42" ht="15.75">
      <c r="A8" s="10"/>
      <c r="B8" s="11"/>
      <c r="C8" s="11"/>
      <c r="D8" s="11"/>
      <c r="E8" s="11"/>
      <c r="F8" s="18" t="s">
        <v>29</v>
      </c>
      <c r="G8" s="19" t="s">
        <v>30</v>
      </c>
      <c r="H8" s="11"/>
      <c r="I8" s="18" t="s">
        <v>29</v>
      </c>
      <c r="J8" s="19" t="s">
        <v>30</v>
      </c>
      <c r="K8" s="11"/>
      <c r="L8" s="18" t="s">
        <v>29</v>
      </c>
      <c r="M8" s="19" t="s">
        <v>30</v>
      </c>
      <c r="N8" s="11"/>
      <c r="O8" s="18" t="s">
        <v>29</v>
      </c>
      <c r="P8" s="19" t="s">
        <v>30</v>
      </c>
      <c r="Q8" s="11"/>
      <c r="R8" s="18" t="s">
        <v>29</v>
      </c>
      <c r="S8" s="19" t="s">
        <v>30</v>
      </c>
      <c r="T8" s="11"/>
      <c r="U8" s="18" t="s">
        <v>29</v>
      </c>
      <c r="V8" s="19" t="s">
        <v>30</v>
      </c>
      <c r="W8" s="11"/>
      <c r="X8" s="18" t="s">
        <v>29</v>
      </c>
      <c r="Y8" s="19" t="s">
        <v>30</v>
      </c>
      <c r="Z8" s="11"/>
      <c r="AA8" s="18" t="s">
        <v>29</v>
      </c>
      <c r="AB8" s="19" t="s">
        <v>30</v>
      </c>
      <c r="AC8" s="11"/>
      <c r="AD8" s="18" t="s">
        <v>29</v>
      </c>
      <c r="AE8" s="19" t="s">
        <v>30</v>
      </c>
      <c r="AF8" s="11"/>
      <c r="AG8" s="20" t="s">
        <v>31</v>
      </c>
      <c r="AH8" s="11"/>
      <c r="AI8" s="21" t="s">
        <v>32</v>
      </c>
      <c r="AJ8" s="22" t="s">
        <v>32</v>
      </c>
      <c r="AK8" s="23" t="s">
        <v>33</v>
      </c>
      <c r="AL8" s="11"/>
      <c r="AM8" s="21" t="s">
        <v>32</v>
      </c>
      <c r="AN8" s="22" t="s">
        <v>32</v>
      </c>
      <c r="AO8" s="23" t="s">
        <v>33</v>
      </c>
      <c r="AP8" s="17"/>
    </row>
    <row r="9" spans="1:42" ht="15.75">
      <c r="A9" s="10"/>
      <c r="B9" s="11"/>
      <c r="C9" s="11"/>
      <c r="D9" s="11"/>
      <c r="E9" s="11"/>
      <c r="F9" s="24">
        <v>149.244</v>
      </c>
      <c r="G9" s="25">
        <v>60.179</v>
      </c>
      <c r="H9" s="11"/>
      <c r="I9" s="24">
        <v>155.176</v>
      </c>
      <c r="J9" s="25">
        <v>59.388</v>
      </c>
      <c r="K9" s="11"/>
      <c r="L9" s="24">
        <v>161.524</v>
      </c>
      <c r="M9" s="25">
        <v>54.991</v>
      </c>
      <c r="N9" s="11"/>
      <c r="O9" s="24">
        <v>164.748</v>
      </c>
      <c r="P9" s="25">
        <v>53.717</v>
      </c>
      <c r="Q9" s="11"/>
      <c r="R9" s="24">
        <v>167.542</v>
      </c>
      <c r="S9" s="25">
        <v>51.217</v>
      </c>
      <c r="T9" s="11"/>
      <c r="U9" s="24">
        <v>168.188</v>
      </c>
      <c r="V9" s="25">
        <v>50.782</v>
      </c>
      <c r="W9" s="11"/>
      <c r="X9" s="24">
        <v>171.74</v>
      </c>
      <c r="Y9" s="25">
        <v>49.703</v>
      </c>
      <c r="Z9" s="11"/>
      <c r="AA9" s="24">
        <v>0</v>
      </c>
      <c r="AB9" s="25">
        <v>0</v>
      </c>
      <c r="AC9" s="11"/>
      <c r="AD9" s="24">
        <v>0</v>
      </c>
      <c r="AE9" s="25">
        <v>0</v>
      </c>
      <c r="AF9" s="11"/>
      <c r="AG9" s="26" t="s">
        <v>34</v>
      </c>
      <c r="AH9" s="11"/>
      <c r="AI9" s="24">
        <f>IF(AA9,(AA9-L9),-99)</f>
        <v>-99</v>
      </c>
      <c r="AJ9" s="27">
        <f>IF(AA9,(AK9/(((AB9/60)/60)*1000)),-99)</f>
        <v>-99</v>
      </c>
      <c r="AK9" s="25">
        <f>IF(AA9,(4470-AB7),-99)</f>
        <v>-99</v>
      </c>
      <c r="AL9" s="11"/>
      <c r="AM9" s="24">
        <f>IF(AD9,(AD9-L9),-99)</f>
        <v>-99</v>
      </c>
      <c r="AN9" s="27">
        <f>IF(AD9,(AO9/(((AE9/60)/60)*1000)),-99)</f>
        <v>-99</v>
      </c>
      <c r="AO9" s="25">
        <f>IF(AD9,(4470-AE7),-99)</f>
        <v>-99</v>
      </c>
      <c r="AP9" s="17"/>
    </row>
    <row r="10" spans="1:42" ht="15.75">
      <c r="A10" s="7"/>
      <c r="B10" s="28"/>
      <c r="C10" s="29" t="s">
        <v>35</v>
      </c>
      <c r="D10" s="30" t="s">
        <v>36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7"/>
    </row>
    <row r="11" spans="1:42" ht="15.75">
      <c r="A11" s="31" t="s">
        <v>37</v>
      </c>
      <c r="B11" s="32"/>
      <c r="C11" s="33">
        <f>FLOOR((F9)/60,1)</f>
        <v>2</v>
      </c>
      <c r="D11" s="34">
        <f>MOD((F9),60)</f>
        <v>29.244</v>
      </c>
      <c r="E11" s="11"/>
      <c r="F11" s="35" t="s">
        <v>38</v>
      </c>
      <c r="G11" s="35"/>
      <c r="H11" s="36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1"/>
      <c r="AI11" s="11"/>
      <c r="AJ11" s="11"/>
      <c r="AK11" s="11"/>
      <c r="AL11" s="11"/>
      <c r="AM11" s="11"/>
      <c r="AN11" s="11"/>
      <c r="AO11" s="11"/>
      <c r="AP11" s="17"/>
    </row>
    <row r="12" spans="1:42" ht="15.75">
      <c r="A12" s="31" t="s">
        <v>39</v>
      </c>
      <c r="B12" s="32"/>
      <c r="C12" s="32"/>
      <c r="D12" s="4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7"/>
    </row>
    <row r="13" spans="1:42" ht="15.75">
      <c r="A13" s="41" t="s">
        <v>40</v>
      </c>
      <c r="B13" s="42"/>
      <c r="C13" s="42"/>
      <c r="D13" s="43"/>
      <c r="E13" s="11"/>
      <c r="F13" s="44" t="s">
        <v>41</v>
      </c>
      <c r="G13" s="45" t="s">
        <v>41</v>
      </c>
      <c r="H13" s="46" t="s">
        <v>41</v>
      </c>
      <c r="I13" s="11"/>
      <c r="J13" s="44" t="s">
        <v>42</v>
      </c>
      <c r="K13" s="45" t="s">
        <v>42</v>
      </c>
      <c r="L13" s="46" t="s">
        <v>42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 t="s">
        <v>43</v>
      </c>
      <c r="AJ13" s="47" t="s">
        <v>44</v>
      </c>
      <c r="AK13" s="11"/>
      <c r="AL13" s="11"/>
      <c r="AM13" s="11"/>
      <c r="AN13" s="11"/>
      <c r="AO13" s="11"/>
      <c r="AP13" s="17"/>
    </row>
    <row r="14" spans="1:42" ht="15.75">
      <c r="A14" s="10"/>
      <c r="B14" s="11"/>
      <c r="C14" s="11"/>
      <c r="D14" s="11"/>
      <c r="E14" s="11"/>
      <c r="F14" s="48" t="s">
        <v>45</v>
      </c>
      <c r="G14" s="49" t="s">
        <v>46</v>
      </c>
      <c r="H14" s="50" t="s">
        <v>47</v>
      </c>
      <c r="I14" s="11"/>
      <c r="J14" s="48" t="s">
        <v>45</v>
      </c>
      <c r="K14" s="49" t="s">
        <v>46</v>
      </c>
      <c r="L14" s="50" t="s">
        <v>47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51" t="s">
        <v>48</v>
      </c>
      <c r="AJ14" s="51" t="s">
        <v>48</v>
      </c>
      <c r="AK14" s="11"/>
      <c r="AL14" s="11"/>
      <c r="AM14" s="11"/>
      <c r="AN14" s="11"/>
      <c r="AO14" s="11"/>
      <c r="AP14" s="17"/>
    </row>
    <row r="15" spans="1:42" ht="15.75">
      <c r="A15" s="10"/>
      <c r="B15" s="11"/>
      <c r="C15" s="11"/>
      <c r="D15" s="11"/>
      <c r="E15" s="11"/>
      <c r="F15" s="24">
        <v>0</v>
      </c>
      <c r="G15" s="52">
        <v>0</v>
      </c>
      <c r="H15" s="25">
        <v>0</v>
      </c>
      <c r="I15" s="11"/>
      <c r="J15" s="24">
        <v>0</v>
      </c>
      <c r="K15" s="52">
        <v>0</v>
      </c>
      <c r="L15" s="25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53" t="e">
        <f>G15/F15</f>
        <v>#DIV/0!</v>
      </c>
      <c r="AJ15" s="54" t="e">
        <f>K15/J15</f>
        <v>#DIV/0!</v>
      </c>
      <c r="AK15" s="11"/>
      <c r="AL15" s="11"/>
      <c r="AM15" s="11"/>
      <c r="AN15" s="11"/>
      <c r="AO15" s="11"/>
      <c r="AP15" s="17"/>
    </row>
    <row r="16" spans="1:42" ht="15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7"/>
    </row>
    <row r="20" spans="1:42" ht="15.75">
      <c r="A20" s="7" t="s">
        <v>49</v>
      </c>
      <c r="B20" s="8"/>
      <c r="C20" s="8"/>
      <c r="D20" s="8"/>
      <c r="E20" s="8"/>
      <c r="F20" s="8" t="s">
        <v>5</v>
      </c>
      <c r="G20" s="8"/>
      <c r="H20" s="8"/>
      <c r="I20" s="8" t="s">
        <v>6</v>
      </c>
      <c r="J20" s="8"/>
      <c r="K20" s="8"/>
      <c r="L20" s="8" t="s">
        <v>7</v>
      </c>
      <c r="M20" s="8"/>
      <c r="N20" s="8"/>
      <c r="O20" s="8" t="s">
        <v>8</v>
      </c>
      <c r="P20" s="8"/>
      <c r="Q20" s="8"/>
      <c r="R20" s="8" t="s">
        <v>9</v>
      </c>
      <c r="S20" s="8"/>
      <c r="T20" s="8"/>
      <c r="U20" s="8" t="s">
        <v>10</v>
      </c>
      <c r="V20" s="8"/>
      <c r="W20" s="8"/>
      <c r="X20" s="8" t="s">
        <v>11</v>
      </c>
      <c r="Y20" s="8"/>
      <c r="Z20" s="8"/>
      <c r="AA20" s="8" t="s">
        <v>12</v>
      </c>
      <c r="AB20" s="8"/>
      <c r="AC20" s="8"/>
      <c r="AD20" s="8" t="s">
        <v>13</v>
      </c>
      <c r="AE20" s="8"/>
      <c r="AF20" s="8"/>
      <c r="AG20" s="8" t="s">
        <v>14</v>
      </c>
      <c r="AH20" s="8"/>
      <c r="AI20" s="8"/>
      <c r="AJ20" s="8"/>
      <c r="AK20" s="8"/>
      <c r="AL20" s="8"/>
      <c r="AM20" s="8"/>
      <c r="AN20" s="8"/>
      <c r="AO20" s="8"/>
      <c r="AP20" s="9"/>
    </row>
    <row r="21" spans="1:42" ht="15.75">
      <c r="A21" s="10"/>
      <c r="B21" s="11"/>
      <c r="C21" s="11"/>
      <c r="D21" s="11"/>
      <c r="E21" s="11"/>
      <c r="F21" s="12" t="s">
        <v>50</v>
      </c>
      <c r="G21" s="3"/>
      <c r="H21" s="11"/>
      <c r="I21" s="12" t="s">
        <v>51</v>
      </c>
      <c r="J21" s="3"/>
      <c r="K21" s="11"/>
      <c r="L21" s="12" t="s">
        <v>52</v>
      </c>
      <c r="M21" s="3"/>
      <c r="N21" s="11"/>
      <c r="O21" s="12" t="s">
        <v>53</v>
      </c>
      <c r="P21" s="3"/>
      <c r="Q21" s="11"/>
      <c r="R21" s="12" t="s">
        <v>54</v>
      </c>
      <c r="S21" s="3"/>
      <c r="T21" s="11"/>
      <c r="U21" s="12" t="s">
        <v>55</v>
      </c>
      <c r="V21" s="3"/>
      <c r="W21" s="11"/>
      <c r="X21" s="12" t="s">
        <v>56</v>
      </c>
      <c r="Y21" s="3"/>
      <c r="Z21" s="11"/>
      <c r="AA21" s="12" t="s">
        <v>22</v>
      </c>
      <c r="AB21" s="4">
        <v>6558</v>
      </c>
      <c r="AC21" s="11"/>
      <c r="AD21" s="12" t="s">
        <v>22</v>
      </c>
      <c r="AE21" s="4">
        <v>0</v>
      </c>
      <c r="AF21" s="11"/>
      <c r="AG21" s="13"/>
      <c r="AH21" s="11"/>
      <c r="AI21" s="14" t="s">
        <v>23</v>
      </c>
      <c r="AJ21" s="15" t="s">
        <v>24</v>
      </c>
      <c r="AK21" s="16" t="s">
        <v>25</v>
      </c>
      <c r="AL21" s="11"/>
      <c r="AM21" s="14" t="s">
        <v>26</v>
      </c>
      <c r="AN21" s="15" t="s">
        <v>27</v>
      </c>
      <c r="AO21" s="16" t="s">
        <v>28</v>
      </c>
      <c r="AP21" s="17"/>
    </row>
    <row r="22" spans="1:42" ht="15.75">
      <c r="A22" s="10"/>
      <c r="B22" s="11"/>
      <c r="C22" s="11"/>
      <c r="D22" s="11"/>
      <c r="E22" s="11"/>
      <c r="F22" s="18" t="s">
        <v>29</v>
      </c>
      <c r="G22" s="19" t="s">
        <v>30</v>
      </c>
      <c r="H22" s="11"/>
      <c r="I22" s="18" t="s">
        <v>29</v>
      </c>
      <c r="J22" s="19" t="s">
        <v>30</v>
      </c>
      <c r="K22" s="11"/>
      <c r="L22" s="18" t="s">
        <v>29</v>
      </c>
      <c r="M22" s="19" t="s">
        <v>30</v>
      </c>
      <c r="N22" s="11"/>
      <c r="O22" s="18" t="s">
        <v>29</v>
      </c>
      <c r="P22" s="19" t="s">
        <v>30</v>
      </c>
      <c r="Q22" s="11"/>
      <c r="R22" s="18" t="s">
        <v>29</v>
      </c>
      <c r="S22" s="19" t="s">
        <v>30</v>
      </c>
      <c r="T22" s="11"/>
      <c r="U22" s="18" t="s">
        <v>29</v>
      </c>
      <c r="V22" s="19" t="s">
        <v>30</v>
      </c>
      <c r="W22" s="11"/>
      <c r="X22" s="18" t="s">
        <v>29</v>
      </c>
      <c r="Y22" s="19" t="s">
        <v>30</v>
      </c>
      <c r="Z22" s="11"/>
      <c r="AA22" s="18" t="s">
        <v>29</v>
      </c>
      <c r="AB22" s="19" t="s">
        <v>30</v>
      </c>
      <c r="AC22" s="11"/>
      <c r="AD22" s="18" t="s">
        <v>29</v>
      </c>
      <c r="AE22" s="19" t="s">
        <v>30</v>
      </c>
      <c r="AF22" s="11"/>
      <c r="AG22" s="20" t="s">
        <v>31</v>
      </c>
      <c r="AH22" s="11"/>
      <c r="AI22" s="21" t="s">
        <v>32</v>
      </c>
      <c r="AJ22" s="22" t="s">
        <v>32</v>
      </c>
      <c r="AK22" s="23" t="s">
        <v>33</v>
      </c>
      <c r="AL22" s="11"/>
      <c r="AM22" s="21" t="s">
        <v>32</v>
      </c>
      <c r="AN22" s="22" t="s">
        <v>32</v>
      </c>
      <c r="AO22" s="23" t="s">
        <v>33</v>
      </c>
      <c r="AP22" s="17"/>
    </row>
    <row r="23" spans="5:42" ht="15.75">
      <c r="E23" s="11"/>
      <c r="F23" s="24">
        <v>288.902</v>
      </c>
      <c r="G23" s="25">
        <v>49.292</v>
      </c>
      <c r="H23" s="11"/>
      <c r="I23" s="24">
        <v>295.564</v>
      </c>
      <c r="J23" s="25">
        <v>57.661</v>
      </c>
      <c r="K23" s="11"/>
      <c r="L23" s="24">
        <v>302.224</v>
      </c>
      <c r="M23" s="25">
        <v>51.688</v>
      </c>
      <c r="N23" s="11"/>
      <c r="O23" s="24">
        <v>305.665</v>
      </c>
      <c r="P23" s="25">
        <v>52.495</v>
      </c>
      <c r="Q23" s="11"/>
      <c r="R23" s="24">
        <v>308.44</v>
      </c>
      <c r="S23" s="25">
        <v>52.993</v>
      </c>
      <c r="T23" s="11"/>
      <c r="U23" s="24">
        <v>309.086</v>
      </c>
      <c r="V23" s="25">
        <v>52.493</v>
      </c>
      <c r="W23" s="11"/>
      <c r="X23" s="24">
        <v>312.759</v>
      </c>
      <c r="Y23" s="25">
        <v>46.642</v>
      </c>
      <c r="Z23" s="11"/>
      <c r="AA23" s="24">
        <v>308.975</v>
      </c>
      <c r="AB23" s="25">
        <v>52.762</v>
      </c>
      <c r="AC23" s="11"/>
      <c r="AD23" s="24">
        <v>0</v>
      </c>
      <c r="AE23" s="25">
        <v>0</v>
      </c>
      <c r="AF23" s="11"/>
      <c r="AG23" s="26" t="s">
        <v>34</v>
      </c>
      <c r="AH23" s="11"/>
      <c r="AI23" s="24">
        <f>IF(AA23,(AA23-L23),-99)</f>
        <v>6.751000000000033</v>
      </c>
      <c r="AJ23" s="27">
        <f>IF(AA23,(AK23/(((AB23/60)/60)*1000)),-99)</f>
        <v>0.8187710852507487</v>
      </c>
      <c r="AK23" s="25">
        <f>IF(AA23,(6570-AB21),-99)</f>
        <v>12</v>
      </c>
      <c r="AL23" s="11"/>
      <c r="AM23" s="24">
        <f>IF(AD23,(AD23-L23),-99)</f>
        <v>-99</v>
      </c>
      <c r="AN23" s="27">
        <f>IF(AD23,(AO23/(((AE23/60)/60)*1000)),-99)</f>
        <v>-99</v>
      </c>
      <c r="AO23" s="25">
        <f>IF(AD23,(6570-AE21),-99)</f>
        <v>-99</v>
      </c>
      <c r="AP23" s="17"/>
    </row>
    <row r="24" spans="1:42" ht="15.75">
      <c r="A24" s="7"/>
      <c r="B24" s="28"/>
      <c r="C24" s="29" t="s">
        <v>35</v>
      </c>
      <c r="D24" s="30" t="s">
        <v>36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7"/>
    </row>
    <row r="25" spans="1:42" ht="15.75">
      <c r="A25" s="31" t="s">
        <v>37</v>
      </c>
      <c r="B25" s="32"/>
      <c r="C25" s="33">
        <f>FLOOR((F23)/60,1)</f>
        <v>4</v>
      </c>
      <c r="D25" s="34">
        <f>MOD((F23),60)</f>
        <v>48.90199999999999</v>
      </c>
      <c r="E25" s="11"/>
      <c r="F25" s="35" t="s">
        <v>38</v>
      </c>
      <c r="G25" s="35"/>
      <c r="H25" s="3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11"/>
      <c r="AI25" s="11"/>
      <c r="AJ25" s="11"/>
      <c r="AK25" s="11"/>
      <c r="AL25" s="11"/>
      <c r="AM25" s="11"/>
      <c r="AN25" s="11"/>
      <c r="AO25" s="11"/>
      <c r="AP25" s="17"/>
    </row>
    <row r="26" spans="1:42" ht="15.75">
      <c r="A26" s="31" t="s">
        <v>39</v>
      </c>
      <c r="B26" s="32"/>
      <c r="C26" s="32"/>
      <c r="D26" s="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7"/>
    </row>
    <row r="27" spans="1:42" ht="15.75">
      <c r="A27" s="41" t="s">
        <v>40</v>
      </c>
      <c r="B27" s="42"/>
      <c r="C27" s="42"/>
      <c r="D27" s="43"/>
      <c r="E27" s="11"/>
      <c r="F27" s="44" t="s">
        <v>41</v>
      </c>
      <c r="G27" s="45" t="s">
        <v>41</v>
      </c>
      <c r="H27" s="46" t="s">
        <v>41</v>
      </c>
      <c r="I27" s="11"/>
      <c r="J27" s="44" t="s">
        <v>42</v>
      </c>
      <c r="K27" s="45" t="s">
        <v>42</v>
      </c>
      <c r="L27" s="46" t="s">
        <v>42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7" t="s">
        <v>43</v>
      </c>
      <c r="AJ27" s="47" t="s">
        <v>44</v>
      </c>
      <c r="AK27" s="11"/>
      <c r="AL27" s="11"/>
      <c r="AM27" s="11"/>
      <c r="AN27" s="11"/>
      <c r="AO27" s="11"/>
      <c r="AP27" s="17"/>
    </row>
    <row r="28" spans="1:42" ht="15.75">
      <c r="A28" s="10"/>
      <c r="B28" s="11"/>
      <c r="C28" s="11"/>
      <c r="D28" s="11"/>
      <c r="E28" s="11"/>
      <c r="F28" s="48" t="s">
        <v>45</v>
      </c>
      <c r="G28" s="49" t="s">
        <v>46</v>
      </c>
      <c r="H28" s="50" t="s">
        <v>47</v>
      </c>
      <c r="I28" s="11"/>
      <c r="J28" s="48" t="s">
        <v>45</v>
      </c>
      <c r="K28" s="49" t="s">
        <v>46</v>
      </c>
      <c r="L28" s="50" t="s">
        <v>47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51" t="s">
        <v>48</v>
      </c>
      <c r="AJ28" s="51" t="s">
        <v>48</v>
      </c>
      <c r="AK28" s="11"/>
      <c r="AL28" s="11"/>
      <c r="AM28" s="11"/>
      <c r="AN28" s="11"/>
      <c r="AO28" s="11"/>
      <c r="AP28" s="17"/>
    </row>
    <row r="29" spans="1:42" ht="15.75">
      <c r="A29" s="10"/>
      <c r="B29" s="11"/>
      <c r="C29" s="11"/>
      <c r="D29" s="11"/>
      <c r="E29" s="11"/>
      <c r="F29" s="24">
        <v>0</v>
      </c>
      <c r="G29" s="52">
        <v>0</v>
      </c>
      <c r="H29" s="25">
        <v>0</v>
      </c>
      <c r="I29" s="11"/>
      <c r="J29" s="24">
        <v>0</v>
      </c>
      <c r="K29" s="52">
        <v>0</v>
      </c>
      <c r="L29" s="25"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53" t="e">
        <f>G29/F29</f>
        <v>#DIV/0!</v>
      </c>
      <c r="AJ29" s="54" t="e">
        <f>K29/J29</f>
        <v>#DIV/0!</v>
      </c>
      <c r="AK29" s="11"/>
      <c r="AL29" s="11"/>
      <c r="AM29" s="11"/>
      <c r="AN29" s="11"/>
      <c r="AO29" s="11"/>
      <c r="AP29" s="17"/>
    </row>
    <row r="30" spans="1:42" ht="15.7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7"/>
    </row>
    <row r="34" spans="1:42" ht="15.75">
      <c r="A34" s="7" t="s">
        <v>57</v>
      </c>
      <c r="B34" s="8"/>
      <c r="C34" s="8"/>
      <c r="D34" s="8"/>
      <c r="E34" s="8"/>
      <c r="F34" s="8" t="s">
        <v>5</v>
      </c>
      <c r="G34" s="8"/>
      <c r="H34" s="8"/>
      <c r="I34" s="8" t="s">
        <v>6</v>
      </c>
      <c r="J34" s="8"/>
      <c r="K34" s="8"/>
      <c r="L34" s="8" t="s">
        <v>7</v>
      </c>
      <c r="M34" s="8"/>
      <c r="N34" s="8"/>
      <c r="O34" s="8" t="s">
        <v>8</v>
      </c>
      <c r="P34" s="8"/>
      <c r="Q34" s="8"/>
      <c r="R34" s="8" t="s">
        <v>9</v>
      </c>
      <c r="S34" s="8"/>
      <c r="T34" s="8"/>
      <c r="U34" s="8" t="s">
        <v>10</v>
      </c>
      <c r="V34" s="8"/>
      <c r="W34" s="8"/>
      <c r="X34" s="8" t="s">
        <v>11</v>
      </c>
      <c r="Y34" s="8"/>
      <c r="Z34" s="8"/>
      <c r="AA34" s="8" t="s">
        <v>12</v>
      </c>
      <c r="AB34" s="8"/>
      <c r="AC34" s="8"/>
      <c r="AD34" s="8" t="s">
        <v>13</v>
      </c>
      <c r="AE34" s="8"/>
      <c r="AF34" s="8"/>
      <c r="AG34" s="8" t="s">
        <v>14</v>
      </c>
      <c r="AH34" s="8"/>
      <c r="AI34" s="8"/>
      <c r="AJ34" s="8"/>
      <c r="AK34" s="8"/>
      <c r="AL34" s="8"/>
      <c r="AM34" s="8"/>
      <c r="AN34" s="8"/>
      <c r="AO34" s="8"/>
      <c r="AP34" s="9"/>
    </row>
    <row r="35" spans="1:42" ht="15.75">
      <c r="A35" s="10"/>
      <c r="B35" s="11"/>
      <c r="C35" s="11"/>
      <c r="D35" s="11"/>
      <c r="E35" s="11"/>
      <c r="F35" s="12" t="s">
        <v>58</v>
      </c>
      <c r="G35" s="3"/>
      <c r="H35" s="11"/>
      <c r="I35" s="12" t="s">
        <v>59</v>
      </c>
      <c r="J35" s="3"/>
      <c r="K35" s="11"/>
      <c r="L35" s="12" t="s">
        <v>60</v>
      </c>
      <c r="M35" s="3"/>
      <c r="N35" s="11"/>
      <c r="O35" s="12" t="s">
        <v>61</v>
      </c>
      <c r="P35" s="3"/>
      <c r="Q35" s="11"/>
      <c r="R35" s="12" t="s">
        <v>62</v>
      </c>
      <c r="S35" s="3"/>
      <c r="T35" s="11"/>
      <c r="U35" s="12" t="s">
        <v>63</v>
      </c>
      <c r="V35" s="3"/>
      <c r="W35" s="11"/>
      <c r="X35" s="12" t="s">
        <v>64</v>
      </c>
      <c r="Y35" s="3"/>
      <c r="Z35" s="11"/>
      <c r="AA35" s="12" t="s">
        <v>22</v>
      </c>
      <c r="AB35" s="4">
        <v>10626</v>
      </c>
      <c r="AC35" s="11"/>
      <c r="AD35" s="12" t="s">
        <v>22</v>
      </c>
      <c r="AE35" s="4">
        <v>10708</v>
      </c>
      <c r="AF35" s="11"/>
      <c r="AG35" s="13"/>
      <c r="AH35" s="11"/>
      <c r="AI35" s="14" t="s">
        <v>23</v>
      </c>
      <c r="AJ35" s="15" t="s">
        <v>24</v>
      </c>
      <c r="AK35" s="16" t="s">
        <v>25</v>
      </c>
      <c r="AL35" s="11"/>
      <c r="AM35" s="14" t="s">
        <v>26</v>
      </c>
      <c r="AN35" s="15" t="s">
        <v>27</v>
      </c>
      <c r="AO35" s="16" t="s">
        <v>28</v>
      </c>
      <c r="AP35" s="17"/>
    </row>
    <row r="36" spans="1:42" ht="15.75">
      <c r="A36" s="10"/>
      <c r="B36" s="11"/>
      <c r="C36" s="11"/>
      <c r="D36" s="11"/>
      <c r="E36" s="11"/>
      <c r="F36" s="18" t="s">
        <v>29</v>
      </c>
      <c r="G36" s="19" t="s">
        <v>30</v>
      </c>
      <c r="H36" s="11"/>
      <c r="I36" s="18" t="s">
        <v>29</v>
      </c>
      <c r="J36" s="19" t="s">
        <v>30</v>
      </c>
      <c r="K36" s="11"/>
      <c r="L36" s="18" t="s">
        <v>29</v>
      </c>
      <c r="M36" s="19" t="s">
        <v>30</v>
      </c>
      <c r="N36" s="11"/>
      <c r="O36" s="18" t="s">
        <v>29</v>
      </c>
      <c r="P36" s="19" t="s">
        <v>30</v>
      </c>
      <c r="Q36" s="11"/>
      <c r="R36" s="18" t="s">
        <v>29</v>
      </c>
      <c r="S36" s="19" t="s">
        <v>30</v>
      </c>
      <c r="T36" s="11"/>
      <c r="U36" s="18" t="s">
        <v>29</v>
      </c>
      <c r="V36" s="19" t="s">
        <v>30</v>
      </c>
      <c r="W36" s="11"/>
      <c r="X36" s="18" t="s">
        <v>29</v>
      </c>
      <c r="Y36" s="19" t="s">
        <v>30</v>
      </c>
      <c r="Z36" s="11"/>
      <c r="AA36" s="18" t="s">
        <v>29</v>
      </c>
      <c r="AB36" s="19" t="s">
        <v>30</v>
      </c>
      <c r="AC36" s="11"/>
      <c r="AD36" s="18" t="s">
        <v>29</v>
      </c>
      <c r="AE36" s="19" t="s">
        <v>30</v>
      </c>
      <c r="AF36" s="11"/>
      <c r="AG36" s="20" t="s">
        <v>31</v>
      </c>
      <c r="AH36" s="11"/>
      <c r="AI36" s="21" t="s">
        <v>32</v>
      </c>
      <c r="AJ36" s="22" t="s">
        <v>32</v>
      </c>
      <c r="AK36" s="23" t="s">
        <v>33</v>
      </c>
      <c r="AL36" s="11"/>
      <c r="AM36" s="21" t="s">
        <v>32</v>
      </c>
      <c r="AN36" s="22" t="s">
        <v>32</v>
      </c>
      <c r="AO36" s="23" t="s">
        <v>33</v>
      </c>
      <c r="AP36" s="17"/>
    </row>
    <row r="37" spans="1:42" ht="15.75">
      <c r="A37" s="10"/>
      <c r="B37" s="11"/>
      <c r="C37" s="11"/>
      <c r="D37" s="11"/>
      <c r="E37" s="11"/>
      <c r="F37" s="24">
        <v>472.153</v>
      </c>
      <c r="G37" s="25">
        <v>91.872</v>
      </c>
      <c r="H37" s="11"/>
      <c r="I37" s="24">
        <v>476.047</v>
      </c>
      <c r="J37" s="25">
        <v>91.507</v>
      </c>
      <c r="K37" s="11"/>
      <c r="L37" s="24">
        <v>480.061</v>
      </c>
      <c r="M37" s="25">
        <v>88.057</v>
      </c>
      <c r="N37" s="11"/>
      <c r="O37" s="24">
        <v>482.389</v>
      </c>
      <c r="P37" s="25">
        <v>51.039</v>
      </c>
      <c r="Q37" s="11"/>
      <c r="R37" s="24">
        <v>489.242</v>
      </c>
      <c r="S37" s="25">
        <v>37.221</v>
      </c>
      <c r="T37" s="11"/>
      <c r="U37" s="24">
        <v>490.074</v>
      </c>
      <c r="V37" s="25">
        <v>47.147</v>
      </c>
      <c r="W37" s="11"/>
      <c r="X37" s="24">
        <v>493.299</v>
      </c>
      <c r="Y37" s="25">
        <v>65.815</v>
      </c>
      <c r="Z37" s="11"/>
      <c r="AA37" s="24">
        <v>477.098</v>
      </c>
      <c r="AB37" s="25">
        <v>91.124</v>
      </c>
      <c r="AC37" s="11"/>
      <c r="AD37" s="24">
        <v>480.375</v>
      </c>
      <c r="AE37" s="25">
        <v>87.081</v>
      </c>
      <c r="AF37" s="11"/>
      <c r="AG37" s="26" t="s">
        <v>34</v>
      </c>
      <c r="AH37" s="11"/>
      <c r="AI37" s="24">
        <f>IF(AA37,(AA37-F37),-99)</f>
        <v>4.944999999999993</v>
      </c>
      <c r="AJ37" s="27">
        <f>IF(AA37,(AK37/(((AB37/60)/60)*1000)),-99)</f>
        <v>6.874149510557044</v>
      </c>
      <c r="AK37" s="25">
        <f>IF(AA37,(10800-AB35),-99)</f>
        <v>174</v>
      </c>
      <c r="AL37" s="11"/>
      <c r="AM37" s="24">
        <f>IF(AD37,(AD37-F37),-99)</f>
        <v>8.22199999999998</v>
      </c>
      <c r="AN37" s="27">
        <f>IF(AD37,(AO37/(((AE37/60)/60)*1000)),-99)</f>
        <v>3.803355496606607</v>
      </c>
      <c r="AO37" s="25">
        <f>IF(AD37,(10800-AE35),-99)</f>
        <v>92</v>
      </c>
      <c r="AP37" s="17"/>
    </row>
    <row r="38" spans="1:42" ht="15.75">
      <c r="A38" s="7"/>
      <c r="B38" s="28"/>
      <c r="C38" s="29" t="s">
        <v>35</v>
      </c>
      <c r="D38" s="30" t="s">
        <v>36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7"/>
    </row>
    <row r="39" spans="1:42" ht="15.75">
      <c r="A39" s="31" t="s">
        <v>37</v>
      </c>
      <c r="B39" s="32"/>
      <c r="C39" s="33">
        <f>FLOOR((F37)/60,1)</f>
        <v>7</v>
      </c>
      <c r="D39" s="34">
        <f>MOD((F37),60)</f>
        <v>52.15300000000002</v>
      </c>
      <c r="E39" s="11"/>
      <c r="F39" s="35" t="s">
        <v>38</v>
      </c>
      <c r="G39" s="35"/>
      <c r="H39" s="36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11"/>
      <c r="AI39" s="11"/>
      <c r="AJ39" s="11"/>
      <c r="AK39" s="11"/>
      <c r="AL39" s="11"/>
      <c r="AM39" s="11"/>
      <c r="AN39" s="11"/>
      <c r="AO39" s="11"/>
      <c r="AP39" s="17"/>
    </row>
    <row r="40" spans="1:42" ht="15.75">
      <c r="A40" s="31" t="s">
        <v>39</v>
      </c>
      <c r="B40" s="32"/>
      <c r="C40" s="32"/>
      <c r="D40" s="4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7"/>
    </row>
    <row r="41" spans="1:42" ht="15.75">
      <c r="A41" s="41" t="s">
        <v>40</v>
      </c>
      <c r="B41" s="42"/>
      <c r="C41" s="42"/>
      <c r="D41" s="43"/>
      <c r="E41" s="11"/>
      <c r="F41" s="44" t="s">
        <v>41</v>
      </c>
      <c r="G41" s="45" t="s">
        <v>41</v>
      </c>
      <c r="H41" s="46" t="s">
        <v>41</v>
      </c>
      <c r="I41" s="11"/>
      <c r="J41" s="44" t="s">
        <v>42</v>
      </c>
      <c r="K41" s="45" t="s">
        <v>42</v>
      </c>
      <c r="L41" s="46" t="s">
        <v>42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 t="s">
        <v>43</v>
      </c>
      <c r="AJ41" s="47" t="s">
        <v>44</v>
      </c>
      <c r="AK41" s="11"/>
      <c r="AL41" s="11"/>
      <c r="AM41" s="11"/>
      <c r="AN41" s="11"/>
      <c r="AO41" s="11"/>
      <c r="AP41" s="17"/>
    </row>
    <row r="42" spans="1:42" ht="15.75">
      <c r="A42" s="10"/>
      <c r="B42" s="11"/>
      <c r="C42" s="11"/>
      <c r="D42" s="11"/>
      <c r="E42" s="11"/>
      <c r="F42" s="48" t="s">
        <v>45</v>
      </c>
      <c r="G42" s="49" t="s">
        <v>46</v>
      </c>
      <c r="H42" s="50" t="s">
        <v>47</v>
      </c>
      <c r="I42" s="11"/>
      <c r="J42" s="48" t="s">
        <v>45</v>
      </c>
      <c r="K42" s="49" t="s">
        <v>46</v>
      </c>
      <c r="L42" s="50" t="s">
        <v>47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51" t="s">
        <v>48</v>
      </c>
      <c r="AJ42" s="51" t="s">
        <v>48</v>
      </c>
      <c r="AK42" s="11"/>
      <c r="AL42" s="11"/>
      <c r="AM42" s="11"/>
      <c r="AN42" s="11"/>
      <c r="AO42" s="11"/>
      <c r="AP42" s="17"/>
    </row>
    <row r="43" spans="1:42" ht="15.75">
      <c r="A43" s="10"/>
      <c r="B43" s="11"/>
      <c r="C43" s="11"/>
      <c r="D43" s="11"/>
      <c r="E43" s="11"/>
      <c r="F43" s="24">
        <v>0</v>
      </c>
      <c r="G43" s="52">
        <v>0</v>
      </c>
      <c r="H43" s="25">
        <v>0</v>
      </c>
      <c r="I43" s="11"/>
      <c r="J43" s="24">
        <v>0</v>
      </c>
      <c r="K43" s="52">
        <v>0</v>
      </c>
      <c r="L43" s="25"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53" t="e">
        <f>G43/F43</f>
        <v>#DIV/0!</v>
      </c>
      <c r="AJ43" s="54" t="e">
        <f>K43/J43</f>
        <v>#DIV/0!</v>
      </c>
      <c r="AK43" s="11"/>
      <c r="AL43" s="11"/>
      <c r="AM43" s="11"/>
      <c r="AN43" s="11"/>
      <c r="AO43" s="11"/>
      <c r="AP43" s="17"/>
    </row>
    <row r="44" spans="1:42" ht="15.7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7"/>
    </row>
    <row r="48" spans="1:42" ht="15.75">
      <c r="A48" s="7" t="s">
        <v>65</v>
      </c>
      <c r="B48" s="8"/>
      <c r="C48" s="8"/>
      <c r="D48" s="8"/>
      <c r="E48" s="8"/>
      <c r="F48" s="8" t="s">
        <v>5</v>
      </c>
      <c r="G48" s="8"/>
      <c r="H48" s="8"/>
      <c r="I48" s="8" t="s">
        <v>6</v>
      </c>
      <c r="J48" s="8"/>
      <c r="K48" s="8"/>
      <c r="L48" s="8" t="s">
        <v>7</v>
      </c>
      <c r="M48" s="8"/>
      <c r="N48" s="8"/>
      <c r="O48" s="8" t="s">
        <v>8</v>
      </c>
      <c r="P48" s="8"/>
      <c r="Q48" s="8"/>
      <c r="R48" s="8" t="s">
        <v>9</v>
      </c>
      <c r="S48" s="8"/>
      <c r="T48" s="8"/>
      <c r="U48" s="8" t="s">
        <v>10</v>
      </c>
      <c r="V48" s="8"/>
      <c r="W48" s="8"/>
      <c r="X48" s="8" t="s">
        <v>11</v>
      </c>
      <c r="Y48" s="8"/>
      <c r="Z48" s="8"/>
      <c r="AA48" s="8" t="s">
        <v>12</v>
      </c>
      <c r="AB48" s="8"/>
      <c r="AC48" s="8"/>
      <c r="AD48" s="8" t="s">
        <v>13</v>
      </c>
      <c r="AE48" s="8"/>
      <c r="AF48" s="8"/>
      <c r="AG48" s="8" t="s">
        <v>14</v>
      </c>
      <c r="AH48" s="8"/>
      <c r="AI48" s="8"/>
      <c r="AJ48" s="8"/>
      <c r="AK48" s="8"/>
      <c r="AL48" s="8"/>
      <c r="AM48" s="8"/>
      <c r="AN48" s="8"/>
      <c r="AO48" s="8"/>
      <c r="AP48" s="9"/>
    </row>
    <row r="49" spans="1:42" ht="15.75">
      <c r="A49" s="10"/>
      <c r="B49" s="11"/>
      <c r="C49" s="11"/>
      <c r="D49" s="11"/>
      <c r="E49" s="11"/>
      <c r="F49" s="12" t="s">
        <v>66</v>
      </c>
      <c r="G49" s="3"/>
      <c r="H49" s="11"/>
      <c r="I49" s="12" t="s">
        <v>67</v>
      </c>
      <c r="J49" s="3"/>
      <c r="K49" s="11"/>
      <c r="L49" s="12" t="s">
        <v>68</v>
      </c>
      <c r="M49" s="3"/>
      <c r="N49" s="11"/>
      <c r="O49" s="12" t="s">
        <v>69</v>
      </c>
      <c r="P49" s="3"/>
      <c r="Q49" s="11"/>
      <c r="R49" s="12" t="s">
        <v>70</v>
      </c>
      <c r="S49" s="3"/>
      <c r="T49" s="11"/>
      <c r="U49" s="12" t="s">
        <v>71</v>
      </c>
      <c r="V49" s="3"/>
      <c r="W49" s="11"/>
      <c r="X49" s="12" t="s">
        <v>72</v>
      </c>
      <c r="Y49" s="3"/>
      <c r="Z49" s="11"/>
      <c r="AA49" s="12" t="s">
        <v>22</v>
      </c>
      <c r="AB49" s="4">
        <v>20189</v>
      </c>
      <c r="AC49" s="11"/>
      <c r="AD49" s="12" t="s">
        <v>22</v>
      </c>
      <c r="AE49" s="4">
        <v>20253</v>
      </c>
      <c r="AF49" s="11"/>
      <c r="AG49" s="13"/>
      <c r="AH49" s="11"/>
      <c r="AI49" s="14" t="s">
        <v>23</v>
      </c>
      <c r="AJ49" s="15" t="s">
        <v>24</v>
      </c>
      <c r="AK49" s="16" t="s">
        <v>25</v>
      </c>
      <c r="AL49" s="11"/>
      <c r="AM49" s="14" t="s">
        <v>26</v>
      </c>
      <c r="AN49" s="15" t="s">
        <v>27</v>
      </c>
      <c r="AO49" s="16" t="s">
        <v>28</v>
      </c>
      <c r="AP49" s="17"/>
    </row>
    <row r="50" spans="1:42" ht="15.75">
      <c r="A50" s="10"/>
      <c r="B50" s="11"/>
      <c r="C50" s="11"/>
      <c r="D50" s="11"/>
      <c r="E50" s="11"/>
      <c r="F50" s="18" t="s">
        <v>29</v>
      </c>
      <c r="G50" s="19" t="s">
        <v>30</v>
      </c>
      <c r="H50" s="11"/>
      <c r="I50" s="18" t="s">
        <v>29</v>
      </c>
      <c r="J50" s="19" t="s">
        <v>30</v>
      </c>
      <c r="K50" s="11"/>
      <c r="L50" s="18" t="s">
        <v>29</v>
      </c>
      <c r="M50" s="19" t="s">
        <v>30</v>
      </c>
      <c r="N50" s="11"/>
      <c r="O50" s="18" t="s">
        <v>29</v>
      </c>
      <c r="P50" s="19" t="s">
        <v>30</v>
      </c>
      <c r="Q50" s="11"/>
      <c r="R50" s="18" t="s">
        <v>29</v>
      </c>
      <c r="S50" s="19" t="s">
        <v>30</v>
      </c>
      <c r="T50" s="11"/>
      <c r="U50" s="18" t="s">
        <v>29</v>
      </c>
      <c r="V50" s="19" t="s">
        <v>30</v>
      </c>
      <c r="W50" s="11"/>
      <c r="X50" s="18" t="s">
        <v>29</v>
      </c>
      <c r="Y50" s="19" t="s">
        <v>30</v>
      </c>
      <c r="Z50" s="11"/>
      <c r="AA50" s="18" t="s">
        <v>29</v>
      </c>
      <c r="AB50" s="19" t="s">
        <v>30</v>
      </c>
      <c r="AC50" s="11"/>
      <c r="AD50" s="18" t="s">
        <v>29</v>
      </c>
      <c r="AE50" s="19" t="s">
        <v>30</v>
      </c>
      <c r="AF50" s="11"/>
      <c r="AG50" s="20" t="s">
        <v>31</v>
      </c>
      <c r="AH50" s="11"/>
      <c r="AI50" s="21" t="s">
        <v>32</v>
      </c>
      <c r="AJ50" s="22" t="s">
        <v>32</v>
      </c>
      <c r="AK50" s="23" t="s">
        <v>33</v>
      </c>
      <c r="AL50" s="11"/>
      <c r="AM50" s="21" t="s">
        <v>32</v>
      </c>
      <c r="AN50" s="22" t="s">
        <v>32</v>
      </c>
      <c r="AO50" s="23" t="s">
        <v>33</v>
      </c>
      <c r="AP50" s="17"/>
    </row>
    <row r="51" spans="1:42" ht="15.75">
      <c r="A51" s="10"/>
      <c r="B51" s="11"/>
      <c r="C51" s="11"/>
      <c r="D51" s="11"/>
      <c r="E51" s="11"/>
      <c r="F51" s="24">
        <v>866.056</v>
      </c>
      <c r="G51" s="25">
        <v>89.511</v>
      </c>
      <c r="H51" s="11"/>
      <c r="I51" s="24">
        <v>870.244</v>
      </c>
      <c r="J51" s="25">
        <v>80.63</v>
      </c>
      <c r="K51" s="11"/>
      <c r="L51" s="24">
        <v>875.708</v>
      </c>
      <c r="M51" s="25">
        <v>40.361</v>
      </c>
      <c r="N51" s="11"/>
      <c r="O51" s="24">
        <v>881.032</v>
      </c>
      <c r="P51" s="25">
        <v>31.543</v>
      </c>
      <c r="Q51" s="11"/>
      <c r="R51" s="24">
        <v>885.347</v>
      </c>
      <c r="S51" s="25">
        <v>33.846</v>
      </c>
      <c r="T51" s="11"/>
      <c r="U51" s="24">
        <v>886.498</v>
      </c>
      <c r="V51" s="25">
        <v>33951</v>
      </c>
      <c r="W51" s="11"/>
      <c r="X51" s="24">
        <v>901.535</v>
      </c>
      <c r="Y51" s="25">
        <v>54.873</v>
      </c>
      <c r="Z51" s="11"/>
      <c r="AA51" s="24">
        <v>869.706</v>
      </c>
      <c r="AB51" s="25">
        <v>82.682</v>
      </c>
      <c r="AC51" s="11"/>
      <c r="AD51" s="24">
        <v>872.708</v>
      </c>
      <c r="AE51" s="25">
        <v>71.42</v>
      </c>
      <c r="AF51" s="11"/>
      <c r="AG51" s="26" t="s">
        <v>34</v>
      </c>
      <c r="AH51" s="11"/>
      <c r="AI51" s="24">
        <f>IF(AA51,(AA51-F51),-99)</f>
        <v>3.6499999999999773</v>
      </c>
      <c r="AJ51" s="27">
        <f>IF(AA51,(AK51/(((AB51/60)/60)*1000)),-99)</f>
        <v>9.187005636051376</v>
      </c>
      <c r="AK51" s="25">
        <f>IF(AA51,(20400-AB49),-99)</f>
        <v>211</v>
      </c>
      <c r="AL51" s="11"/>
      <c r="AM51" s="24">
        <f>IF(AD51,(AD51-F51),-99)</f>
        <v>6.65199999999993</v>
      </c>
      <c r="AN51" s="52">
        <f>IF(AD51,(AO51/(((AE51/60)/60)*1000)),-99)</f>
        <v>7.4096891626995225</v>
      </c>
      <c r="AO51" s="25">
        <f>IF(AD51,(20400-AE49),-99)</f>
        <v>147</v>
      </c>
      <c r="AP51" s="17"/>
    </row>
    <row r="52" spans="1:42" ht="15.75">
      <c r="A52" s="7"/>
      <c r="B52" s="28"/>
      <c r="C52" s="29" t="s">
        <v>35</v>
      </c>
      <c r="D52" s="30" t="s">
        <v>36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7"/>
    </row>
    <row r="53" spans="1:42" ht="15.75">
      <c r="A53" s="31" t="s">
        <v>37</v>
      </c>
      <c r="B53" s="32"/>
      <c r="C53" s="33">
        <f>FLOOR((F51)/60,1)</f>
        <v>14</v>
      </c>
      <c r="D53" s="34">
        <f>MOD((F51),60)</f>
        <v>26.05600000000004</v>
      </c>
      <c r="E53" s="11"/>
      <c r="F53" s="35" t="s">
        <v>38</v>
      </c>
      <c r="G53" s="35"/>
      <c r="H53" s="36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9"/>
      <c r="AH53" s="11"/>
      <c r="AI53" s="11"/>
      <c r="AJ53" s="11"/>
      <c r="AK53" s="11"/>
      <c r="AL53" s="11"/>
      <c r="AM53" s="11"/>
      <c r="AN53" s="11"/>
      <c r="AO53" s="11"/>
      <c r="AP53" s="17"/>
    </row>
    <row r="54" spans="1:42" ht="15.75">
      <c r="A54" s="31" t="s">
        <v>39</v>
      </c>
      <c r="B54" s="32"/>
      <c r="C54" s="32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7"/>
    </row>
    <row r="55" spans="1:42" ht="15.75">
      <c r="A55" s="41" t="s">
        <v>40</v>
      </c>
      <c r="B55" s="42"/>
      <c r="C55" s="42"/>
      <c r="D55" s="43"/>
      <c r="E55" s="11"/>
      <c r="F55" s="44" t="s">
        <v>41</v>
      </c>
      <c r="G55" s="45" t="s">
        <v>41</v>
      </c>
      <c r="H55" s="46" t="s">
        <v>41</v>
      </c>
      <c r="I55" s="11"/>
      <c r="J55" s="44" t="s">
        <v>42</v>
      </c>
      <c r="K55" s="45" t="s">
        <v>42</v>
      </c>
      <c r="L55" s="46" t="s">
        <v>42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 t="s">
        <v>43</v>
      </c>
      <c r="AJ55" s="47" t="s">
        <v>44</v>
      </c>
      <c r="AK55" s="11"/>
      <c r="AL55" s="11"/>
      <c r="AM55" s="11"/>
      <c r="AN55" s="11"/>
      <c r="AO55" s="11"/>
      <c r="AP55" s="17"/>
    </row>
    <row r="56" spans="1:42" ht="15.75">
      <c r="A56" s="10"/>
      <c r="B56" s="11"/>
      <c r="C56" s="11"/>
      <c r="D56" s="11"/>
      <c r="E56" s="11"/>
      <c r="F56" s="48" t="s">
        <v>45</v>
      </c>
      <c r="G56" s="49" t="s">
        <v>46</v>
      </c>
      <c r="H56" s="50" t="s">
        <v>47</v>
      </c>
      <c r="I56" s="11"/>
      <c r="J56" s="48" t="s">
        <v>45</v>
      </c>
      <c r="K56" s="49" t="s">
        <v>46</v>
      </c>
      <c r="L56" s="50" t="s">
        <v>47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51" t="s">
        <v>48</v>
      </c>
      <c r="AJ56" s="51" t="s">
        <v>48</v>
      </c>
      <c r="AK56" s="11"/>
      <c r="AL56" s="11"/>
      <c r="AM56" s="11"/>
      <c r="AN56" s="11"/>
      <c r="AO56" s="11"/>
      <c r="AP56" s="17"/>
    </row>
    <row r="57" spans="1:42" ht="15.75">
      <c r="A57" s="10"/>
      <c r="B57" s="11"/>
      <c r="C57" s="11"/>
      <c r="D57" s="11"/>
      <c r="E57" s="11"/>
      <c r="F57" s="24">
        <v>0</v>
      </c>
      <c r="G57" s="52">
        <v>0</v>
      </c>
      <c r="H57" s="25">
        <v>0</v>
      </c>
      <c r="I57" s="11"/>
      <c r="J57" s="24">
        <v>0</v>
      </c>
      <c r="K57" s="52">
        <v>0</v>
      </c>
      <c r="L57" s="25"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53" t="e">
        <f>G57/F57</f>
        <v>#DIV/0!</v>
      </c>
      <c r="AJ57" s="54" t="e">
        <f>K57/J57</f>
        <v>#DIV/0!</v>
      </c>
      <c r="AK57" s="11"/>
      <c r="AL57" s="11"/>
      <c r="AM57" s="11"/>
      <c r="AN57" s="11"/>
      <c r="AO57" s="11"/>
      <c r="AP57" s="17"/>
    </row>
    <row r="58" spans="1:42" ht="15.7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7"/>
    </row>
    <row r="62" spans="1:42" ht="15.75">
      <c r="A62" s="7" t="s">
        <v>73</v>
      </c>
      <c r="B62" s="8"/>
      <c r="C62" s="8"/>
      <c r="D62" s="8"/>
      <c r="E62" s="8"/>
      <c r="F62" s="8" t="s">
        <v>5</v>
      </c>
      <c r="G62" s="8"/>
      <c r="H62" s="8"/>
      <c r="I62" s="8" t="s">
        <v>6</v>
      </c>
      <c r="J62" s="8"/>
      <c r="K62" s="8"/>
      <c r="L62" s="8" t="s">
        <v>7</v>
      </c>
      <c r="M62" s="8"/>
      <c r="N62" s="8"/>
      <c r="O62" s="8" t="s">
        <v>8</v>
      </c>
      <c r="P62" s="8"/>
      <c r="Q62" s="8"/>
      <c r="R62" s="8" t="s">
        <v>9</v>
      </c>
      <c r="S62" s="8"/>
      <c r="T62" s="8"/>
      <c r="U62" s="8" t="s">
        <v>10</v>
      </c>
      <c r="V62" s="8"/>
      <c r="W62" s="8"/>
      <c r="X62" s="8" t="s">
        <v>11</v>
      </c>
      <c r="Y62" s="8"/>
      <c r="Z62" s="8"/>
      <c r="AA62" s="8" t="s">
        <v>12</v>
      </c>
      <c r="AB62" s="8"/>
      <c r="AC62" s="8"/>
      <c r="AD62" s="8" t="s">
        <v>13</v>
      </c>
      <c r="AE62" s="8"/>
      <c r="AF62" s="8"/>
      <c r="AG62" s="8" t="s">
        <v>14</v>
      </c>
      <c r="AH62" s="8"/>
      <c r="AI62" s="8"/>
      <c r="AJ62" s="8"/>
      <c r="AK62" s="8"/>
      <c r="AL62" s="8"/>
      <c r="AM62" s="8"/>
      <c r="AN62" s="8"/>
      <c r="AO62" s="8"/>
      <c r="AP62" s="9"/>
    </row>
    <row r="63" spans="1:42" ht="15.75">
      <c r="A63" s="10"/>
      <c r="B63" s="11"/>
      <c r="C63" s="11"/>
      <c r="D63" s="11"/>
      <c r="E63" s="11"/>
      <c r="F63" s="12" t="s">
        <v>74</v>
      </c>
      <c r="G63" s="3"/>
      <c r="H63" s="11"/>
      <c r="I63" s="12" t="s">
        <v>75</v>
      </c>
      <c r="J63" s="3"/>
      <c r="K63" s="11"/>
      <c r="L63" s="12" t="s">
        <v>76</v>
      </c>
      <c r="M63" s="3"/>
      <c r="N63" s="11"/>
      <c r="O63" s="12" t="s">
        <v>77</v>
      </c>
      <c r="P63" s="3"/>
      <c r="Q63" s="11"/>
      <c r="R63" s="12" t="s">
        <v>78</v>
      </c>
      <c r="S63" s="3"/>
      <c r="T63" s="11"/>
      <c r="U63" s="12" t="s">
        <v>79</v>
      </c>
      <c r="V63" s="3"/>
      <c r="W63" s="11"/>
      <c r="X63" s="12" t="s">
        <v>80</v>
      </c>
      <c r="Y63" s="3"/>
      <c r="Z63" s="11"/>
      <c r="AA63" s="12" t="s">
        <v>22</v>
      </c>
      <c r="AB63" s="4">
        <v>23600</v>
      </c>
      <c r="AC63" s="11"/>
      <c r="AD63" s="12" t="s">
        <v>22</v>
      </c>
      <c r="AE63" s="4">
        <v>23892</v>
      </c>
      <c r="AF63" s="11"/>
      <c r="AG63" s="13"/>
      <c r="AH63" s="11"/>
      <c r="AI63" s="14" t="s">
        <v>23</v>
      </c>
      <c r="AJ63" s="15" t="s">
        <v>24</v>
      </c>
      <c r="AK63" s="16" t="s">
        <v>25</v>
      </c>
      <c r="AL63" s="11"/>
      <c r="AM63" s="14" t="s">
        <v>26</v>
      </c>
      <c r="AN63" s="15" t="s">
        <v>27</v>
      </c>
      <c r="AO63" s="16" t="s">
        <v>28</v>
      </c>
      <c r="AP63" s="17"/>
    </row>
    <row r="64" spans="1:42" ht="15.75">
      <c r="A64" s="10"/>
      <c r="B64" s="11"/>
      <c r="C64" s="11"/>
      <c r="D64" s="11"/>
      <c r="E64" s="11"/>
      <c r="F64" s="18" t="s">
        <v>29</v>
      </c>
      <c r="G64" s="19" t="s">
        <v>30</v>
      </c>
      <c r="H64" s="11"/>
      <c r="I64" s="18" t="s">
        <v>29</v>
      </c>
      <c r="J64" s="19" t="s">
        <v>30</v>
      </c>
      <c r="K64" s="11"/>
      <c r="L64" s="18" t="s">
        <v>29</v>
      </c>
      <c r="M64" s="19" t="s">
        <v>30</v>
      </c>
      <c r="N64" s="11"/>
      <c r="O64" s="18" t="s">
        <v>29</v>
      </c>
      <c r="P64" s="19" t="s">
        <v>30</v>
      </c>
      <c r="Q64" s="11"/>
      <c r="R64" s="18" t="s">
        <v>29</v>
      </c>
      <c r="S64" s="19" t="s">
        <v>30</v>
      </c>
      <c r="T64" s="11"/>
      <c r="U64" s="18" t="s">
        <v>29</v>
      </c>
      <c r="V64" s="19" t="s">
        <v>30</v>
      </c>
      <c r="W64" s="11"/>
      <c r="X64" s="18" t="s">
        <v>29</v>
      </c>
      <c r="Y64" s="19" t="s">
        <v>30</v>
      </c>
      <c r="Z64" s="11"/>
      <c r="AA64" s="18" t="s">
        <v>29</v>
      </c>
      <c r="AB64" s="19" t="s">
        <v>30</v>
      </c>
      <c r="AC64" s="11"/>
      <c r="AD64" s="18" t="s">
        <v>29</v>
      </c>
      <c r="AE64" s="19" t="s">
        <v>30</v>
      </c>
      <c r="AF64" s="11"/>
      <c r="AG64" s="20" t="s">
        <v>31</v>
      </c>
      <c r="AH64" s="11"/>
      <c r="AI64" s="21" t="s">
        <v>32</v>
      </c>
      <c r="AJ64" s="22" t="s">
        <v>32</v>
      </c>
      <c r="AK64" s="23" t="s">
        <v>33</v>
      </c>
      <c r="AL64" s="11"/>
      <c r="AM64" s="21" t="s">
        <v>32</v>
      </c>
      <c r="AN64" s="22" t="s">
        <v>32</v>
      </c>
      <c r="AO64" s="23" t="s">
        <v>33</v>
      </c>
      <c r="AP64" s="17"/>
    </row>
    <row r="65" spans="1:42" ht="15.75">
      <c r="A65" s="10"/>
      <c r="B65" s="11"/>
      <c r="C65" s="11"/>
      <c r="D65" s="11"/>
      <c r="E65" s="11"/>
      <c r="F65" s="24">
        <v>1024.49</v>
      </c>
      <c r="G65" s="25">
        <v>96.523</v>
      </c>
      <c r="H65" s="11"/>
      <c r="I65" s="24">
        <v>1028</v>
      </c>
      <c r="J65" s="25">
        <v>90.362</v>
      </c>
      <c r="K65" s="11"/>
      <c r="L65" s="24">
        <v>1032.488</v>
      </c>
      <c r="M65" s="25">
        <v>82.562</v>
      </c>
      <c r="N65" s="11"/>
      <c r="O65" s="24">
        <v>1034.666</v>
      </c>
      <c r="P65" s="25">
        <v>77.862</v>
      </c>
      <c r="Q65" s="11"/>
      <c r="R65" s="24">
        <v>1036.669</v>
      </c>
      <c r="S65" s="25">
        <v>71.754</v>
      </c>
      <c r="T65" s="11"/>
      <c r="U65" s="24">
        <v>1037.178</v>
      </c>
      <c r="V65" s="25">
        <v>67.324</v>
      </c>
      <c r="W65" s="11"/>
      <c r="X65" s="24">
        <v>1049.161</v>
      </c>
      <c r="Y65" s="25">
        <v>54.281</v>
      </c>
      <c r="Z65" s="11"/>
      <c r="AA65" s="24">
        <v>1024.49</v>
      </c>
      <c r="AB65" s="25">
        <v>96.523</v>
      </c>
      <c r="AC65" s="11"/>
      <c r="AD65" s="24">
        <v>1036.77</v>
      </c>
      <c r="AE65" s="25">
        <v>71.172</v>
      </c>
      <c r="AF65" s="11"/>
      <c r="AG65" s="26" t="s">
        <v>34</v>
      </c>
      <c r="AH65" s="11"/>
      <c r="AI65" s="24">
        <f>IF(AA65,(AA65-F65),-99)</f>
        <v>0</v>
      </c>
      <c r="AJ65" s="27">
        <f>IF(AA65,(AK65/(((AB65/60)/60)*1000)),-99)</f>
        <v>11.189043026014525</v>
      </c>
      <c r="AK65" s="25">
        <f>IF(AA65,(23900-AB63),-99)</f>
        <v>300</v>
      </c>
      <c r="AL65" s="11"/>
      <c r="AM65" s="24">
        <f>IF(AD65,(AD65-F65),-99)</f>
        <v>12.279999999999973</v>
      </c>
      <c r="AN65" s="52">
        <f>IF(AD65,(AO65/(((AE65/60)/60)*1000)),-99)</f>
        <v>0.4046535154274153</v>
      </c>
      <c r="AO65" s="25">
        <f>IF(AD65,(23900-AE63),-99)</f>
        <v>8</v>
      </c>
      <c r="AP65" s="17"/>
    </row>
    <row r="66" spans="1:42" ht="15.75">
      <c r="A66" s="7"/>
      <c r="B66" s="28"/>
      <c r="C66" s="29" t="s">
        <v>35</v>
      </c>
      <c r="D66" s="30" t="s">
        <v>36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7"/>
    </row>
    <row r="67" spans="1:42" ht="15.75">
      <c r="A67" s="31" t="s">
        <v>37</v>
      </c>
      <c r="B67" s="32"/>
      <c r="C67" s="33">
        <f>FLOOR((F65)/60,1)</f>
        <v>17</v>
      </c>
      <c r="D67" s="34">
        <f>MOD((F65),60)</f>
        <v>4.490000000000009</v>
      </c>
      <c r="E67" s="11"/>
      <c r="F67" s="35" t="s">
        <v>38</v>
      </c>
      <c r="G67" s="35"/>
      <c r="H67" s="36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9"/>
      <c r="AH67" s="11"/>
      <c r="AI67" s="11"/>
      <c r="AJ67" s="11"/>
      <c r="AK67" s="11"/>
      <c r="AL67" s="11"/>
      <c r="AM67" s="11"/>
      <c r="AN67" s="11"/>
      <c r="AO67" s="11"/>
      <c r="AP67" s="17"/>
    </row>
    <row r="68" spans="1:42" ht="15.75">
      <c r="A68" s="31" t="s">
        <v>39</v>
      </c>
      <c r="B68" s="32"/>
      <c r="C68" s="32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7"/>
    </row>
    <row r="69" spans="1:42" ht="15.75">
      <c r="A69" s="41" t="s">
        <v>40</v>
      </c>
      <c r="B69" s="42"/>
      <c r="C69" s="42"/>
      <c r="D69" s="43"/>
      <c r="E69" s="11"/>
      <c r="F69" s="44" t="s">
        <v>41</v>
      </c>
      <c r="G69" s="45" t="s">
        <v>41</v>
      </c>
      <c r="H69" s="46" t="s">
        <v>41</v>
      </c>
      <c r="I69" s="11"/>
      <c r="J69" s="44" t="s">
        <v>42</v>
      </c>
      <c r="K69" s="45" t="s">
        <v>42</v>
      </c>
      <c r="L69" s="46" t="s">
        <v>42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 t="s">
        <v>43</v>
      </c>
      <c r="AJ69" s="47" t="s">
        <v>44</v>
      </c>
      <c r="AK69" s="11"/>
      <c r="AL69" s="11"/>
      <c r="AM69" s="11"/>
      <c r="AN69" s="11"/>
      <c r="AO69" s="11"/>
      <c r="AP69" s="17"/>
    </row>
    <row r="70" spans="1:42" ht="15.75">
      <c r="A70" s="10"/>
      <c r="B70" s="11"/>
      <c r="C70" s="11"/>
      <c r="D70" s="11"/>
      <c r="E70" s="11"/>
      <c r="F70" s="48" t="s">
        <v>45</v>
      </c>
      <c r="G70" s="49" t="s">
        <v>46</v>
      </c>
      <c r="H70" s="50" t="s">
        <v>47</v>
      </c>
      <c r="I70" s="11"/>
      <c r="J70" s="48" t="s">
        <v>45</v>
      </c>
      <c r="K70" s="49" t="s">
        <v>46</v>
      </c>
      <c r="L70" s="50" t="s">
        <v>47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51" t="s">
        <v>48</v>
      </c>
      <c r="AJ70" s="51" t="s">
        <v>48</v>
      </c>
      <c r="AK70" s="11"/>
      <c r="AL70" s="11"/>
      <c r="AM70" s="11"/>
      <c r="AN70" s="11"/>
      <c r="AO70" s="11"/>
      <c r="AP70" s="17"/>
    </row>
    <row r="71" spans="1:42" ht="15.75">
      <c r="A71" s="10"/>
      <c r="B71" s="11"/>
      <c r="C71" s="11"/>
      <c r="D71" s="11"/>
      <c r="E71" s="11"/>
      <c r="F71" s="24">
        <v>0</v>
      </c>
      <c r="G71" s="52">
        <v>0</v>
      </c>
      <c r="H71" s="25">
        <v>0</v>
      </c>
      <c r="I71" s="11"/>
      <c r="J71" s="24">
        <v>0</v>
      </c>
      <c r="K71" s="52">
        <v>0</v>
      </c>
      <c r="L71" s="25">
        <v>0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53" t="e">
        <f>G71/F71</f>
        <v>#DIV/0!</v>
      </c>
      <c r="AJ71" s="54" t="e">
        <f>K71/J71</f>
        <v>#DIV/0!</v>
      </c>
      <c r="AK71" s="11"/>
      <c r="AL71" s="11"/>
      <c r="AM71" s="11"/>
      <c r="AN71" s="11"/>
      <c r="AO71" s="11"/>
      <c r="AP71" s="17"/>
    </row>
    <row r="72" spans="1:42" ht="15.75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7"/>
    </row>
    <row r="79" spans="1:43" ht="15.75">
      <c r="A79" s="58" t="s">
        <v>81</v>
      </c>
      <c r="B79" s="59"/>
      <c r="C79" s="59"/>
      <c r="D79" s="59"/>
      <c r="E79" s="59"/>
      <c r="F79" s="59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1"/>
    </row>
    <row r="80" spans="1:43" ht="15.75">
      <c r="A80" s="62" t="s">
        <v>82</v>
      </c>
      <c r="B80" s="8"/>
      <c r="C80" s="8" t="s">
        <v>83</v>
      </c>
      <c r="E80" s="8"/>
      <c r="F80" s="8" t="s">
        <v>84</v>
      </c>
      <c r="G80" s="8"/>
      <c r="H80" s="8"/>
      <c r="I80" s="8" t="s">
        <v>85</v>
      </c>
      <c r="J80" s="8"/>
      <c r="K80" s="8"/>
      <c r="L80" s="8" t="s">
        <v>86</v>
      </c>
      <c r="M80" s="8"/>
      <c r="N80" s="8"/>
      <c r="O80" s="8" t="s">
        <v>87</v>
      </c>
      <c r="P80" s="8"/>
      <c r="Q80" s="8"/>
      <c r="R80" s="8" t="s">
        <v>88</v>
      </c>
      <c r="S80" s="8"/>
      <c r="T80" s="8"/>
      <c r="U80" s="8" t="s">
        <v>10</v>
      </c>
      <c r="V80" s="8"/>
      <c r="W80" s="8"/>
      <c r="X80" s="8" t="s">
        <v>89</v>
      </c>
      <c r="Y80" s="8"/>
      <c r="Z80" s="8"/>
      <c r="AA80" s="8" t="s">
        <v>12</v>
      </c>
      <c r="AB80" s="8"/>
      <c r="AC80" s="8"/>
      <c r="AD80" s="8" t="s">
        <v>13</v>
      </c>
      <c r="AE80" s="8"/>
      <c r="AF80" s="8"/>
      <c r="AG80" s="8" t="s">
        <v>14</v>
      </c>
      <c r="AH80" s="8"/>
      <c r="AI80" s="8"/>
      <c r="AJ80" s="8"/>
      <c r="AK80" s="8"/>
      <c r="AL80" s="8"/>
      <c r="AM80" s="8"/>
      <c r="AN80" s="8"/>
      <c r="AO80" s="8"/>
      <c r="AP80" s="9"/>
      <c r="AQ80" s="63"/>
    </row>
    <row r="81" spans="1:43" ht="15.75">
      <c r="A81" s="64"/>
      <c r="B81" s="11"/>
      <c r="C81" s="11"/>
      <c r="D81" s="11"/>
      <c r="E81" s="11"/>
      <c r="F81" s="12" t="s">
        <v>15</v>
      </c>
      <c r="G81" s="3"/>
      <c r="H81" s="11"/>
      <c r="I81" s="12" t="s">
        <v>16</v>
      </c>
      <c r="J81" s="3"/>
      <c r="K81" s="11"/>
      <c r="L81" s="12" t="s">
        <v>17</v>
      </c>
      <c r="M81" s="3"/>
      <c r="N81" s="11"/>
      <c r="O81" s="12" t="s">
        <v>18</v>
      </c>
      <c r="P81" s="3"/>
      <c r="Q81" s="11"/>
      <c r="R81" s="12" t="s">
        <v>19</v>
      </c>
      <c r="S81" s="3"/>
      <c r="T81" s="11"/>
      <c r="U81" s="12" t="s">
        <v>20</v>
      </c>
      <c r="V81" s="3"/>
      <c r="W81" s="11"/>
      <c r="X81" s="12" t="s">
        <v>21</v>
      </c>
      <c r="Y81" s="3"/>
      <c r="Z81" s="11"/>
      <c r="AA81" s="12" t="s">
        <v>22</v>
      </c>
      <c r="AB81" s="4">
        <v>4408.11</v>
      </c>
      <c r="AC81" s="11"/>
      <c r="AD81" s="12" t="s">
        <v>22</v>
      </c>
      <c r="AE81" s="4">
        <v>4445.93</v>
      </c>
      <c r="AF81" s="11"/>
      <c r="AG81" s="13"/>
      <c r="AH81" s="11"/>
      <c r="AI81" s="14" t="s">
        <v>23</v>
      </c>
      <c r="AJ81" s="15" t="s">
        <v>24</v>
      </c>
      <c r="AK81" s="16" t="s">
        <v>25</v>
      </c>
      <c r="AL81" s="11"/>
      <c r="AM81" s="14" t="s">
        <v>26</v>
      </c>
      <c r="AN81" s="15" t="s">
        <v>27</v>
      </c>
      <c r="AO81" s="16" t="s">
        <v>28</v>
      </c>
      <c r="AP81" s="17"/>
      <c r="AQ81" s="63"/>
    </row>
    <row r="82" spans="1:43" ht="15.75">
      <c r="A82" s="64"/>
      <c r="B82" s="11"/>
      <c r="C82" s="11"/>
      <c r="D82" s="11"/>
      <c r="E82" s="11"/>
      <c r="F82" s="18" t="s">
        <v>29</v>
      </c>
      <c r="G82" s="19" t="s">
        <v>30</v>
      </c>
      <c r="H82" s="11"/>
      <c r="I82" s="18" t="s">
        <v>29</v>
      </c>
      <c r="J82" s="19" t="s">
        <v>30</v>
      </c>
      <c r="K82" s="11"/>
      <c r="L82" s="18" t="s">
        <v>29</v>
      </c>
      <c r="M82" s="19" t="s">
        <v>30</v>
      </c>
      <c r="N82" s="11"/>
      <c r="O82" s="18" t="s">
        <v>29</v>
      </c>
      <c r="P82" s="19" t="s">
        <v>30</v>
      </c>
      <c r="Q82" s="11"/>
      <c r="R82" s="18" t="s">
        <v>29</v>
      </c>
      <c r="S82" s="19" t="s">
        <v>30</v>
      </c>
      <c r="T82" s="11"/>
      <c r="U82" s="18" t="s">
        <v>29</v>
      </c>
      <c r="V82" s="19" t="s">
        <v>30</v>
      </c>
      <c r="W82" s="11"/>
      <c r="X82" s="18" t="s">
        <v>29</v>
      </c>
      <c r="Y82" s="19" t="s">
        <v>30</v>
      </c>
      <c r="Z82" s="11"/>
      <c r="AA82" s="18" t="s">
        <v>29</v>
      </c>
      <c r="AB82" s="19" t="s">
        <v>30</v>
      </c>
      <c r="AC82" s="11"/>
      <c r="AD82" s="18" t="s">
        <v>29</v>
      </c>
      <c r="AE82" s="19" t="s">
        <v>30</v>
      </c>
      <c r="AF82" s="11"/>
      <c r="AG82" s="20" t="s">
        <v>31</v>
      </c>
      <c r="AH82" s="11"/>
      <c r="AI82" s="21" t="s">
        <v>32</v>
      </c>
      <c r="AJ82" s="22" t="s">
        <v>32</v>
      </c>
      <c r="AK82" s="23" t="s">
        <v>33</v>
      </c>
      <c r="AL82" s="11"/>
      <c r="AM82" s="21" t="s">
        <v>32</v>
      </c>
      <c r="AN82" s="22" t="s">
        <v>32</v>
      </c>
      <c r="AO82" s="23" t="s">
        <v>33</v>
      </c>
      <c r="AP82" s="17"/>
      <c r="AQ82" s="63"/>
    </row>
    <row r="83" spans="1:43" ht="15.75">
      <c r="A83" s="64"/>
      <c r="B83" s="11"/>
      <c r="C83" s="11"/>
      <c r="D83" s="11"/>
      <c r="E83" s="11"/>
      <c r="F83" s="24">
        <v>147.56</v>
      </c>
      <c r="G83" s="25">
        <v>60.071</v>
      </c>
      <c r="H83" s="11"/>
      <c r="I83" s="65">
        <v>153.4</v>
      </c>
      <c r="J83" s="25">
        <v>61.212</v>
      </c>
      <c r="K83" s="11"/>
      <c r="L83" s="24">
        <v>159.416</v>
      </c>
      <c r="M83" s="25">
        <v>63.947</v>
      </c>
      <c r="N83" s="11"/>
      <c r="O83" s="24">
        <v>162.118</v>
      </c>
      <c r="P83" s="25">
        <v>69.627</v>
      </c>
      <c r="Q83" s="11"/>
      <c r="R83" s="24">
        <v>164.237</v>
      </c>
      <c r="S83" s="25">
        <v>51.401</v>
      </c>
      <c r="T83" s="11"/>
      <c r="U83" s="24">
        <v>165.187</v>
      </c>
      <c r="V83" s="25">
        <v>37.274</v>
      </c>
      <c r="W83" s="11"/>
      <c r="X83" s="24">
        <v>169.151</v>
      </c>
      <c r="Y83" s="25">
        <v>55.238</v>
      </c>
      <c r="Z83" s="11"/>
      <c r="AA83" s="24">
        <v>161.459</v>
      </c>
      <c r="AB83" s="25">
        <v>70.493</v>
      </c>
      <c r="AC83" s="11"/>
      <c r="AD83" s="24">
        <v>163.418</v>
      </c>
      <c r="AE83" s="25">
        <v>67.738</v>
      </c>
      <c r="AF83" s="11"/>
      <c r="AG83" s="26" t="s">
        <v>34</v>
      </c>
      <c r="AH83" s="11"/>
      <c r="AI83" s="24">
        <f>IF(AA83,(AA83-L83),-99)</f>
        <v>2.0430000000000064</v>
      </c>
      <c r="AJ83" s="27">
        <f>IF(AA83,(AK83/(((AB83/60)/60)*1000)),-99)</f>
        <v>3.160654249358109</v>
      </c>
      <c r="AK83" s="25">
        <f>IF(AA83,(4470-AB81),-99)</f>
        <v>61.89000000000033</v>
      </c>
      <c r="AL83" s="11"/>
      <c r="AM83" s="24">
        <f>IF(AD83,(AD83-L83),-99)</f>
        <v>4.0020000000000095</v>
      </c>
      <c r="AN83" s="27">
        <f>IF(AD83,(AO83/(((AE83/60)/60)*1000)),-99)</f>
        <v>1.2792228881868222</v>
      </c>
      <c r="AO83" s="25">
        <f>IF(AD83,(4470-AE81),-99)</f>
        <v>24.06999999999971</v>
      </c>
      <c r="AP83" s="17"/>
      <c r="AQ83" s="63"/>
    </row>
    <row r="84" spans="1:43" ht="15.75">
      <c r="A84" s="66"/>
      <c r="B84" s="28"/>
      <c r="C84" s="29" t="s">
        <v>35</v>
      </c>
      <c r="D84" s="30" t="s">
        <v>36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7"/>
      <c r="AQ84" s="63"/>
    </row>
    <row r="85" spans="1:43" ht="15.75">
      <c r="A85" s="67" t="s">
        <v>37</v>
      </c>
      <c r="B85" s="32"/>
      <c r="C85" s="33">
        <f>FLOOR((F83)/60,1)</f>
        <v>2</v>
      </c>
      <c r="D85" s="34">
        <f>MOD((F83),60)</f>
        <v>27.560000000000002</v>
      </c>
      <c r="E85" s="11"/>
      <c r="F85" s="35" t="s">
        <v>38</v>
      </c>
      <c r="G85" s="35"/>
      <c r="H85" s="36"/>
      <c r="I85" s="68" t="s">
        <v>90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9"/>
      <c r="AH85" s="11"/>
      <c r="AI85" s="11"/>
      <c r="AJ85" s="11"/>
      <c r="AK85" s="11"/>
      <c r="AL85" s="11"/>
      <c r="AM85" s="11"/>
      <c r="AN85" s="11"/>
      <c r="AO85" s="11"/>
      <c r="AP85" s="17"/>
      <c r="AQ85" s="63"/>
    </row>
    <row r="86" spans="1:43" ht="15.75">
      <c r="A86" s="67" t="s">
        <v>39</v>
      </c>
      <c r="B86" s="32"/>
      <c r="C86" s="32"/>
      <c r="D86" s="4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7"/>
      <c r="AQ86" s="63"/>
    </row>
    <row r="87" spans="1:43" ht="15.75">
      <c r="A87" s="69" t="s">
        <v>40</v>
      </c>
      <c r="B87" s="42"/>
      <c r="C87" s="42"/>
      <c r="D87" s="43"/>
      <c r="E87" s="11"/>
      <c r="F87" s="44" t="s">
        <v>41</v>
      </c>
      <c r="G87" s="45" t="s">
        <v>41</v>
      </c>
      <c r="H87" s="46" t="s">
        <v>41</v>
      </c>
      <c r="I87" s="11"/>
      <c r="J87" s="44" t="s">
        <v>42</v>
      </c>
      <c r="K87" s="45" t="s">
        <v>42</v>
      </c>
      <c r="L87" s="46" t="s">
        <v>42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 t="s">
        <v>43</v>
      </c>
      <c r="AJ87" s="47" t="s">
        <v>44</v>
      </c>
      <c r="AK87" s="11"/>
      <c r="AL87" s="11"/>
      <c r="AM87" s="11"/>
      <c r="AN87" s="11"/>
      <c r="AO87" s="11"/>
      <c r="AP87" s="17"/>
      <c r="AQ87" s="63"/>
    </row>
    <row r="88" spans="1:43" ht="15.75">
      <c r="A88" s="64"/>
      <c r="B88" s="11"/>
      <c r="C88" s="11"/>
      <c r="D88" s="11"/>
      <c r="E88" s="11"/>
      <c r="F88" s="48" t="s">
        <v>45</v>
      </c>
      <c r="G88" s="49" t="s">
        <v>46</v>
      </c>
      <c r="H88" s="50" t="s">
        <v>47</v>
      </c>
      <c r="I88" s="11"/>
      <c r="J88" s="48" t="s">
        <v>45</v>
      </c>
      <c r="K88" s="49" t="s">
        <v>46</v>
      </c>
      <c r="L88" s="50" t="s">
        <v>47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51" t="s">
        <v>48</v>
      </c>
      <c r="AJ88" s="51" t="s">
        <v>48</v>
      </c>
      <c r="AK88" s="11"/>
      <c r="AL88" s="11"/>
      <c r="AM88" s="11"/>
      <c r="AN88" s="11"/>
      <c r="AO88" s="11"/>
      <c r="AP88" s="17"/>
      <c r="AQ88" s="63"/>
    </row>
    <row r="89" spans="1:43" ht="15.75">
      <c r="A89" s="64"/>
      <c r="B89" s="11"/>
      <c r="C89" s="11"/>
      <c r="D89" s="11"/>
      <c r="E89" s="11"/>
      <c r="F89" s="24">
        <v>3</v>
      </c>
      <c r="G89" s="52">
        <v>16</v>
      </c>
      <c r="H89" s="25">
        <v>1</v>
      </c>
      <c r="I89" s="11"/>
      <c r="J89" s="24">
        <v>2</v>
      </c>
      <c r="K89" s="52">
        <v>10</v>
      </c>
      <c r="L89" s="25">
        <v>1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53">
        <f>G89/F89</f>
        <v>5.333333333333333</v>
      </c>
      <c r="AJ89" s="54">
        <f>K89/J89</f>
        <v>5</v>
      </c>
      <c r="AK89" s="11"/>
      <c r="AL89" s="11"/>
      <c r="AM89" s="11"/>
      <c r="AN89" s="11"/>
      <c r="AO89" s="11"/>
      <c r="AP89" s="17"/>
      <c r="AQ89" s="63"/>
    </row>
    <row r="90" spans="1:43" ht="15.75">
      <c r="A90" s="24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70"/>
      <c r="AQ90" s="25"/>
    </row>
    <row r="92" spans="1:3" ht="15.75">
      <c r="A92" s="71" t="s">
        <v>91</v>
      </c>
      <c r="B92" s="71"/>
      <c r="C92" s="71"/>
    </row>
    <row r="98" ht="15.75">
      <c r="K98" t="s">
        <v>92</v>
      </c>
    </row>
    <row r="103" spans="1:2" ht="15.75">
      <c r="A103" s="71" t="s">
        <v>93</v>
      </c>
      <c r="B103" s="71"/>
    </row>
    <row r="117" ht="15.75">
      <c r="K117" t="s">
        <v>94</v>
      </c>
    </row>
    <row r="123" ht="15.75">
      <c r="K123" t="s">
        <v>95</v>
      </c>
    </row>
    <row r="135" ht="15.75">
      <c r="K135" t="s">
        <v>96</v>
      </c>
    </row>
    <row r="143" ht="15.75">
      <c r="K143" t="s">
        <v>97</v>
      </c>
    </row>
    <row r="152" ht="15.75">
      <c r="K152" t="s">
        <v>98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samiam</dc:creator>
  <cp:keywords/>
  <dc:description/>
  <cp:lastModifiedBy>samiam</cp:lastModifiedBy>
  <dcterms:created xsi:type="dcterms:W3CDTF">2008-02-25T02:14:18Z</dcterms:created>
  <dcterms:modified xsi:type="dcterms:W3CDTF">2008-02-27T01:25:55Z</dcterms:modified>
  <cp:category/>
  <cp:version/>
  <cp:contentType/>
  <cp:contentStatus/>
</cp:coreProperties>
</file>